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codeName="ThisWorkbook"/>
  <mc:AlternateContent xmlns:mc="http://schemas.openxmlformats.org/markup-compatibility/2006">
    <mc:Choice Requires="x15">
      <x15ac:absPath xmlns:x15ac="http://schemas.microsoft.com/office/spreadsheetml/2010/11/ac" url="F:\biträdande lektorer\Beräkning av nya mål\Slutversion\"/>
    </mc:Choice>
  </mc:AlternateContent>
  <xr:revisionPtr revIDLastSave="0" documentId="13_ncr:1_{2077F580-8610-49C5-97CE-53674A19023D}" xr6:coauthVersionLast="36" xr6:coauthVersionMax="36" xr10:uidLastSave="{00000000-0000-0000-0000-000000000000}"/>
  <bookViews>
    <workbookView xWindow="480" yWindow="105" windowWidth="20700" windowHeight="18960" firstSheet="4" activeTab="20" xr2:uid="{00000000-000D-0000-FFFF-FFFF00000000}"/>
  </bookViews>
  <sheets>
    <sheet name="Figur 1" sheetId="11" r:id="rId1"/>
    <sheet name="Figur 2" sheetId="12" r:id="rId2"/>
    <sheet name="Figur 3" sheetId="3" r:id="rId3"/>
    <sheet name="Tabell 1" sheetId="1" r:id="rId4"/>
    <sheet name="Tabell 2" sheetId="5" r:id="rId5"/>
    <sheet name="Tabell 3" sheetId="6" r:id="rId6"/>
    <sheet name="Tabell 4" sheetId="8" r:id="rId7"/>
    <sheet name="Tabell 5" sheetId="14" r:id="rId8"/>
    <sheet name="Tabell 6" sheetId="7" r:id="rId9"/>
    <sheet name="Tabell 7" sheetId="10" r:id="rId10"/>
    <sheet name="Tabell 8" sheetId="18" r:id="rId11"/>
    <sheet name="Tabell 9" sheetId="17" r:id="rId12"/>
    <sheet name="Tabell 10" sheetId="13" r:id="rId13"/>
    <sheet name="Tabell 11" sheetId="19" r:id="rId14"/>
    <sheet name="Tabell 12" sheetId="20" r:id="rId15"/>
    <sheet name="Tabell 13" sheetId="21" r:id="rId16"/>
    <sheet name="Tabell 14" sheetId="22" r:id="rId17"/>
    <sheet name="Tabell 15" sheetId="23" r:id="rId18"/>
    <sheet name="Tabell 16" sheetId="24" r:id="rId19"/>
    <sheet name="Tabell 17" sheetId="25" r:id="rId20"/>
    <sheet name="Tabell 18" sheetId="26" r:id="rId21"/>
  </sheets>
  <calcPr calcId="191029"/>
</workbook>
</file>

<file path=xl/calcChain.xml><?xml version="1.0" encoding="utf-8"?>
<calcChain xmlns="http://schemas.openxmlformats.org/spreadsheetml/2006/main">
  <c r="E5" i="13" l="1"/>
  <c r="E6" i="13"/>
  <c r="E7" i="13"/>
  <c r="E8" i="13"/>
  <c r="E9" i="13"/>
  <c r="E10" i="13"/>
  <c r="E11" i="13"/>
  <c r="E12" i="13"/>
  <c r="E13" i="13"/>
  <c r="E14" i="13"/>
  <c r="E15" i="13"/>
  <c r="E16" i="13"/>
  <c r="E17" i="13"/>
  <c r="E18" i="13"/>
  <c r="E4" i="13"/>
  <c r="C4" i="14"/>
  <c r="D18" i="14"/>
  <c r="E18" i="14" s="1"/>
  <c r="C18" i="14"/>
  <c r="D17" i="14"/>
  <c r="E17" i="14" s="1"/>
  <c r="C17" i="14"/>
  <c r="D16" i="14"/>
  <c r="E16" i="14" s="1"/>
  <c r="C16" i="14"/>
  <c r="D15" i="14"/>
  <c r="E15" i="14" s="1"/>
  <c r="C15" i="14"/>
  <c r="D14" i="14"/>
  <c r="E14" i="14" s="1"/>
  <c r="C14" i="14"/>
  <c r="D13" i="14"/>
  <c r="E13" i="14" s="1"/>
  <c r="C13" i="14"/>
  <c r="E12" i="14"/>
  <c r="D12" i="14"/>
  <c r="C12" i="14"/>
  <c r="D11" i="14"/>
  <c r="C11" i="14"/>
  <c r="E11" i="14" s="1"/>
  <c r="D10" i="14"/>
  <c r="E10" i="14" s="1"/>
  <c r="C10" i="14"/>
  <c r="D9" i="14"/>
  <c r="E9" i="14" s="1"/>
  <c r="C9" i="14"/>
  <c r="D8" i="14"/>
  <c r="E8" i="14" s="1"/>
  <c r="C8" i="14"/>
  <c r="D7" i="14"/>
  <c r="E7" i="14" s="1"/>
  <c r="C7" i="14"/>
  <c r="D6" i="14"/>
  <c r="E6" i="14" s="1"/>
  <c r="C6" i="14"/>
  <c r="D5" i="14"/>
  <c r="E5" i="14" s="1"/>
  <c r="C5" i="14"/>
  <c r="E4" i="14"/>
  <c r="D4" i="14"/>
  <c r="C5" i="3"/>
  <c r="C6" i="3"/>
  <c r="C7" i="3"/>
  <c r="C8" i="3"/>
  <c r="C9" i="3"/>
  <c r="C10" i="3"/>
  <c r="C11" i="3"/>
  <c r="C12" i="3"/>
  <c r="C13" i="3"/>
  <c r="C14" i="3"/>
  <c r="C15" i="3"/>
  <c r="C16" i="3"/>
  <c r="C17" i="3"/>
  <c r="C18" i="3"/>
  <c r="C19" i="3"/>
  <c r="C20" i="3"/>
  <c r="C21" i="3"/>
  <c r="C22" i="3"/>
  <c r="C23" i="3"/>
  <c r="C4" i="3"/>
  <c r="E5" i="11" l="1"/>
  <c r="E6" i="11"/>
  <c r="E7" i="11"/>
  <c r="E8" i="11"/>
  <c r="E9" i="11"/>
  <c r="E10" i="11"/>
  <c r="E11" i="11"/>
  <c r="E12" i="11"/>
  <c r="E13" i="11"/>
  <c r="E14" i="11"/>
  <c r="E15" i="11"/>
  <c r="E16" i="11"/>
  <c r="E17" i="11"/>
  <c r="E18" i="11"/>
  <c r="E19" i="11"/>
  <c r="E20" i="11"/>
  <c r="E21" i="11"/>
  <c r="E22" i="11"/>
  <c r="E23" i="11"/>
  <c r="E4" i="11"/>
  <c r="E5" i="5" l="1"/>
  <c r="E6" i="5"/>
  <c r="E7" i="5"/>
  <c r="E8" i="5"/>
  <c r="E9" i="5"/>
  <c r="E10" i="5"/>
  <c r="E11" i="5"/>
  <c r="E12" i="5"/>
  <c r="E13" i="5"/>
  <c r="E14" i="5"/>
  <c r="E15" i="5"/>
  <c r="E16" i="5"/>
  <c r="E17" i="5"/>
  <c r="E18" i="5"/>
  <c r="E4" i="5"/>
  <c r="D5" i="5"/>
  <c r="D6" i="5"/>
  <c r="D7" i="5"/>
  <c r="D8" i="5"/>
  <c r="D9" i="5"/>
  <c r="D10" i="5"/>
  <c r="D11" i="5"/>
  <c r="D12" i="5"/>
  <c r="D13" i="5"/>
  <c r="D14" i="5"/>
  <c r="D15" i="5"/>
  <c r="D16" i="5"/>
  <c r="D17" i="5"/>
  <c r="D18" i="5"/>
  <c r="D4" i="5"/>
  <c r="E39" i="1"/>
  <c r="E38" i="1"/>
  <c r="E37" i="1"/>
  <c r="E36" i="1"/>
  <c r="D6" i="1"/>
  <c r="E6" i="1" s="1"/>
  <c r="D7" i="1"/>
  <c r="E7" i="1" s="1"/>
  <c r="D8" i="1"/>
  <c r="E8" i="1" s="1"/>
  <c r="D9" i="1"/>
  <c r="D10" i="1"/>
  <c r="D11" i="1"/>
  <c r="D12" i="1"/>
  <c r="E12" i="1" s="1"/>
  <c r="D13" i="1"/>
  <c r="E13" i="1" s="1"/>
  <c r="D14" i="1"/>
  <c r="E14" i="1" s="1"/>
  <c r="D15" i="1"/>
  <c r="E15" i="1" s="1"/>
  <c r="D16" i="1"/>
  <c r="E16" i="1" s="1"/>
  <c r="D17" i="1"/>
  <c r="D18" i="1"/>
  <c r="D19" i="1"/>
  <c r="D20" i="1"/>
  <c r="E20" i="1" s="1"/>
  <c r="D21" i="1"/>
  <c r="E21" i="1" s="1"/>
  <c r="E5" i="1"/>
  <c r="D23" i="1"/>
  <c r="E23" i="1" s="1"/>
  <c r="D24" i="1"/>
  <c r="E24" i="1" s="1"/>
  <c r="D25" i="1"/>
  <c r="E25" i="1" s="1"/>
  <c r="D26" i="1"/>
  <c r="E26" i="1" s="1"/>
  <c r="D27" i="1"/>
  <c r="E27" i="1" s="1"/>
  <c r="D28" i="1"/>
  <c r="E28" i="1" s="1"/>
  <c r="D29" i="1"/>
  <c r="E29" i="1" s="1"/>
  <c r="D30" i="1"/>
  <c r="E30" i="1" s="1"/>
  <c r="D31" i="1"/>
  <c r="E31" i="1" s="1"/>
  <c r="D32" i="1"/>
  <c r="E32" i="1" s="1"/>
  <c r="D33" i="1"/>
  <c r="E33" i="1" s="1"/>
  <c r="D34" i="1"/>
  <c r="E34" i="1" s="1"/>
  <c r="E9" i="1"/>
  <c r="E10" i="1"/>
  <c r="E11" i="1"/>
  <c r="E17" i="1"/>
  <c r="E18" i="1"/>
  <c r="E19" i="1"/>
  <c r="D36" i="1"/>
  <c r="D37" i="1"/>
  <c r="D38" i="1"/>
  <c r="D39" i="1"/>
  <c r="D5" i="1"/>
</calcChain>
</file>

<file path=xl/sharedStrings.xml><?xml version="1.0" encoding="utf-8"?>
<sst xmlns="http://schemas.openxmlformats.org/spreadsheetml/2006/main" count="663" uniqueCount="187">
  <si>
    <t>Tabell 1. Måluppfyllelse för mål om könsfördelnings bland nyrekryterade professorer, 2021–2023.</t>
  </si>
  <si>
    <t>Lärosäte</t>
  </si>
  <si>
    <t>Mål (%)</t>
  </si>
  <si>
    <t>Utfall (%)</t>
  </si>
  <si>
    <t>Avvikelse (procent-enheter)</t>
  </si>
  <si>
    <t>Universitet</t>
  </si>
  <si>
    <t>Uppsala universitet</t>
  </si>
  <si>
    <t>Lunds universitet</t>
  </si>
  <si>
    <t>Göteborgs universitet</t>
  </si>
  <si>
    <t>Stockholms universitet</t>
  </si>
  <si>
    <t>Umeå universitet</t>
  </si>
  <si>
    <t>Linköpings universitet</t>
  </si>
  <si>
    <t>Karolinska institutet</t>
  </si>
  <si>
    <t>Kungl. Tekniska högskolan</t>
  </si>
  <si>
    <t>Luleå tekniska universitet</t>
  </si>
  <si>
    <t>Karlstads universitet</t>
  </si>
  <si>
    <t>Linnéuniversitetet</t>
  </si>
  <si>
    <t>Örebro universitet</t>
  </si>
  <si>
    <t>Mittuniversitetet</t>
  </si>
  <si>
    <t>Malmö universitet</t>
  </si>
  <si>
    <t>Mälardalens universitet</t>
  </si>
  <si>
    <t>Sveriges lantbruksuniversitet</t>
  </si>
  <si>
    <t>Chalmers tekniska högskola</t>
  </si>
  <si>
    <t>Högskolor</t>
  </si>
  <si>
    <t>Blekinge tekniska högskola</t>
  </si>
  <si>
    <t>Gymnastik- och idrottshögskolan</t>
  </si>
  <si>
    <t>Högskolan i Borås</t>
  </si>
  <si>
    <t>Högskolan Dalarna</t>
  </si>
  <si>
    <t>Högskolan i Gävle</t>
  </si>
  <si>
    <t>Högskolan i Halmstad</t>
  </si>
  <si>
    <t>Högskolan Kristianstad</t>
  </si>
  <si>
    <t>Högskolan i Skövde</t>
  </si>
  <si>
    <t>Högskolan Väst</t>
  </si>
  <si>
    <t>Södertörns högskola</t>
  </si>
  <si>
    <t>Försvarshögskolan</t>
  </si>
  <si>
    <t>Stiftelsen Högskolan i Jönköping</t>
  </si>
  <si>
    <t>Konstnärliga högskolor</t>
  </si>
  <si>
    <t>Stockholms konstnärliga högskola</t>
  </si>
  <si>
    <t>Konstfack</t>
  </si>
  <si>
    <t>Kungl. Konsthögskolan</t>
  </si>
  <si>
    <t>Kungl. Musikhögskolan i Stockholm</t>
  </si>
  <si>
    <t>Antal nyrekryterade professorer 2021-2023</t>
  </si>
  <si>
    <t>Antal nyrekryterade professorer kvinnor 2021-2023</t>
  </si>
  <si>
    <t>40–60</t>
  </si>
  <si>
    <t>Tabell 2. Måluppfyllelse för mål om andel biträdande lektorer bland undervisande och forskande personal, 2021–2023.</t>
  </si>
  <si>
    <t>Antal biträdande lektoer 2021-2023 (heltidsekvivalenter)</t>
  </si>
  <si>
    <t>Antal forskande och undervisande personal 2021-2023 (heltidsekvivalenter)</t>
  </si>
  <si>
    <t>Tabell 3. Beräknade mål för andelen kvinnor bland nyrekryterade professorer, 2021–2023 och 2025–2028.</t>
  </si>
  <si>
    <t>* De beräknade målen för 2021-2023 är hämtade från UKÄ:s tidigare beräkningar (Beräkning av rekryteringsmål 2021-2023.xlsx)</t>
  </si>
  <si>
    <t>** Beräkningarna målen för 2025-2028 beskrivs i dokumentet Beräkning av rekryteringsmål 2025-2028.xlsx</t>
  </si>
  <si>
    <t>Beräknat mål (%) 2021-2023*</t>
  </si>
  <si>
    <t>Beräknat mål (%) 2025-2028**</t>
  </si>
  <si>
    <t>Förändring (procentenheter)</t>
  </si>
  <si>
    <t>Tabell 4. Antal doktorsexaminerade per forskningsämnesområde samt andelen kvinnor 2013–2017.</t>
  </si>
  <si>
    <t>Forskningsämnesområde</t>
  </si>
  <si>
    <t>Antal doktors-examinerade 2013–2017</t>
  </si>
  <si>
    <t>Andel kvinnor (%) doktorsexaminerade 2013–2017</t>
  </si>
  <si>
    <t>Naturvetenskap</t>
  </si>
  <si>
    <t>3 247</t>
  </si>
  <si>
    <t>Teknik</t>
  </si>
  <si>
    <t>2 849</t>
  </si>
  <si>
    <t>Medicin och hälsovetenskap</t>
  </si>
  <si>
    <t>4 827</t>
  </si>
  <si>
    <t>Lantbruksvetenskap och veterinärmedicin</t>
  </si>
  <si>
    <t>Samhällsvetenskap</t>
  </si>
  <si>
    <t>2 121</t>
  </si>
  <si>
    <t>Humaniora och konst</t>
  </si>
  <si>
    <t>Andel (%) 2019</t>
  </si>
  <si>
    <t>Andel (%) 2023</t>
  </si>
  <si>
    <t>Antal biträdande lektoer 2023 (heltidsekvivalenter)</t>
  </si>
  <si>
    <t>Antal forskande och undervisande personal 2023 (heltidsekvivalenter)</t>
  </si>
  <si>
    <t>Tabell 6. Antal lärosäten med rekryteringsmål för andelen kvinnor bland nyrekryte-rade professorer samt andel lärosäten som uppnådde sina rekryteringsmål för perioderna 1997–1999, 2001–2004, 2005–2008, 2012–2015, 2017–2019 och 2021–2023.</t>
  </si>
  <si>
    <t>Period</t>
  </si>
  <si>
    <t>Andel (%) lärosäten med fast mål som uppnådde sitt mål</t>
  </si>
  <si>
    <t>Andel (%) lärosäten med intervallmål som uppnådde sitt mål</t>
  </si>
  <si>
    <t>Antal lärosäten med fast mål</t>
  </si>
  <si>
    <t>Antal lärosäten med intervallmål</t>
  </si>
  <si>
    <t>1997–1999</t>
  </si>
  <si>
    <t>-</t>
  </si>
  <si>
    <t>2001–2004</t>
  </si>
  <si>
    <t>2005–2008</t>
  </si>
  <si>
    <t>2012–2015</t>
  </si>
  <si>
    <t>2017–2019</t>
  </si>
  <si>
    <t>2021–2023</t>
  </si>
  <si>
    <t>Tabell 7. Genomsnittliga mål för lärosäten med fasta rekryteringsmål samt andel kvinnor av nyrekryterade professorer för perioderna 1997–1999, 2001–2004, 2005–2008, 2012–2015, 2017–2019 och 2021–2023.</t>
  </si>
  <si>
    <t>Genomsnittligt mål (%)</t>
  </si>
  <si>
    <t>År</t>
  </si>
  <si>
    <t>Antal nyrekryterade professorer med doktorsexamen 8-12 år innan anställning som professor</t>
  </si>
  <si>
    <t>Antal nyrekryterade professorer med svensk doktorsexamen innan anställning som professor</t>
  </si>
  <si>
    <t>Figur 1. Andel av nyrekryterade professorer som disputerade 8–12 år innan anställning som professor, 2004–2023.</t>
  </si>
  <si>
    <t>Andel av nyrekryterade professorer som disputerade 8–12 år innan anställning som professor</t>
  </si>
  <si>
    <t>Alla</t>
  </si>
  <si>
    <t>Kvinnor</t>
  </si>
  <si>
    <t>Män</t>
  </si>
  <si>
    <t>Andel kvinnor</t>
  </si>
  <si>
    <t>Figur 2. Andelen kvinnor bland doktorsexaminerade per forskningsämnesområde, 1985–2015 (grupperat i femårsgrupper).</t>
  </si>
  <si>
    <t>Figur 3. Andel av nyrekryterade professorer som saknar doktorsexamen från svenskt lärosäte, 2004–2023.</t>
  </si>
  <si>
    <t>Antal nyrekryterade professorer utan svensk doktorsexamen</t>
  </si>
  <si>
    <t>Antal nyrekryterade professorer</t>
  </si>
  <si>
    <t>Andel nyrekryterade professorer utan svensk doktorsexamen</t>
  </si>
  <si>
    <t>Tabell 8. Antal biträdande lektorer (heltidsekvivalenter) 2020 och 2023.</t>
  </si>
  <si>
    <t>Tabell 5. Andelen biträdande lektorer (heltidsekvivalenter) av den forskande och undervisande personalen för åren 2019 och 2023.</t>
  </si>
  <si>
    <t>Antal biträdande lektoer 2019 (heltidsekvivalenter)</t>
  </si>
  <si>
    <t>Antal forskande och undervisande personal 2019 (heltidsekvivalenter)</t>
  </si>
  <si>
    <t>Antal 2020</t>
  </si>
  <si>
    <t>Antal 2023</t>
  </si>
  <si>
    <t>Förändring (%)</t>
  </si>
  <si>
    <t>1985–1989</t>
  </si>
  <si>
    <t>1990–1994</t>
  </si>
  <si>
    <t>1995–1999</t>
  </si>
  <si>
    <t>2000–2004</t>
  </si>
  <si>
    <t>2005–2009</t>
  </si>
  <si>
    <t>2010–2015</t>
  </si>
  <si>
    <t>Antal professorer</t>
  </si>
  <si>
    <t>Andel kvinnor (%)</t>
  </si>
  <si>
    <t>Tabell 10. Antal biträdande lektorer (heltidsekvivalenter) 2020 och 2023.</t>
  </si>
  <si>
    <t>Ålder</t>
  </si>
  <si>
    <t xml:space="preserve">    –49</t>
  </si>
  <si>
    <t>1 131</t>
  </si>
  <si>
    <t>1 001</t>
  </si>
  <si>
    <t>50–54</t>
  </si>
  <si>
    <t>1 193</t>
  </si>
  <si>
    <t>1 204</t>
  </si>
  <si>
    <t>55–59</t>
  </si>
  <si>
    <t>1 327</t>
  </si>
  <si>
    <t>1 488</t>
  </si>
  <si>
    <t>60–64</t>
  </si>
  <si>
    <t>1 399</t>
  </si>
  <si>
    <t>1 385</t>
  </si>
  <si>
    <t>65–</t>
  </si>
  <si>
    <t>1 477</t>
  </si>
  <si>
    <t>1 602</t>
  </si>
  <si>
    <t>Antal professorer 2020</t>
  </si>
  <si>
    <t>Andel kvinnor (%) 2020</t>
  </si>
  <si>
    <t>Antal professorer 2023</t>
  </si>
  <si>
    <t>Andel kvinnor (%) 2023</t>
  </si>
  <si>
    <t>Tabell 8. Andel kvinnor av professorer per åldersgrupp, 2020 och 2023. Endast professorer anställda vid lärosäten med rekryteringsmål ingår i statistiken.</t>
  </si>
  <si>
    <t>Samtliga</t>
  </si>
  <si>
    <t>6 847</t>
  </si>
  <si>
    <t>Växjö universitet</t>
  </si>
  <si>
    <t>Avvikelse, procentenheter</t>
  </si>
  <si>
    <t>Källa: Utvärdering av kvantitativa rekryteringsmål för högskolans personal (Delegationen för jämställdhet i högskolan, 2009).</t>
  </si>
  <si>
    <t>Högskolan i Kalmar</t>
  </si>
  <si>
    <t>Lärarhögskolan i Stockholm</t>
  </si>
  <si>
    <t>Malmö högskola</t>
  </si>
  <si>
    <t>39a</t>
  </si>
  <si>
    <t>33a</t>
  </si>
  <si>
    <t>a Utfallet för Högskolan i Borås och Lärarhögskolan i Stockholm beräknade av UKÄ 2024. Vid beräkningarna har uppgifter om antalet nyrekryterade professorer tagits från UKÄ:s statistik över lärosätenas personal.</t>
  </si>
  <si>
    <t>Mälardalens högskola</t>
  </si>
  <si>
    <t>Högskolan på Gotland</t>
  </si>
  <si>
    <t xml:space="preserve">Danshögskolan  </t>
  </si>
  <si>
    <t>Operahögskolan i Stockholm</t>
  </si>
  <si>
    <t>Dramatiska institutet</t>
  </si>
  <si>
    <t>Teaterhögskolan i Stockholm</t>
  </si>
  <si>
    <t>-b</t>
  </si>
  <si>
    <t>-c</t>
  </si>
  <si>
    <t>Under perioden 2005–2008 fick de flesta högskolor målet att ”vid anställning av professorer och lektorer sträva efter att andelen kvinnor bland anställda professorer och lektorer skall ligga inom intervallet 40–60 procent eller närma sig detta intervall”. Det är svårt att följa upp de här målen enbart med hjälp av siffror, eftersom siffrorna inte anger i vilken grad högskolorna har strävat efter att andelen kvinnor bland anställda professorer och lektorer ska ligga inom intervallet 40–60 procent eller närma sig detta intervall.</t>
  </si>
  <si>
    <t>Källa: Utvärdering av kvantitativa rekryteringsmål för högskolans personal (Delegationen för jämställdhet i högskolan, 2009:01).</t>
  </si>
  <si>
    <t>b Lärarhögskolan i Stockholm fick i sitt regleringsbrev ett rekryteringsmål. Från och med 1 januari 2008 infogades Lärarhögskolan i Stockholm med Stockholms universitet. Eventuella professorer som nyrekryterade under perioden ingår i Stockholms universitets siffror.</t>
  </si>
  <si>
    <t>c Operahögskolan i Stockholm nyrekryterade inga professorer under 2005–2008.</t>
  </si>
  <si>
    <t xml:space="preserve">Dans- och cirkushögskolan </t>
  </si>
  <si>
    <t>Stockholm dramatiska högskola</t>
  </si>
  <si>
    <t>50d</t>
  </si>
  <si>
    <t>100e</t>
  </si>
  <si>
    <t>25e</t>
  </si>
  <si>
    <t>33e</t>
  </si>
  <si>
    <t>Utfallet för perioden har beräknats av UKÄ 2024. Vid beräkningarna har uppgifter om antalet nyrekryterade professorer tagits från UKÄ:s statistik över lärosätenas personal. Andelen kvinnor bland nyrekryterade professorer som rapporterats i tabell 14 kan i vissa fall skilja sig något från statistik som tidigare har rapporterats.</t>
  </si>
  <si>
    <t>Källa: Uppgifter om lärosätens mål kommer från Vetenskapsrådets rapport (2015) Forskningens framtid!: Jämställdheten i högskolan och Vetenskapsrådets forskningsstöd.</t>
  </si>
  <si>
    <t>d Högskolan på Gotland är från och med 1 juli 2013 en del av Uppsala universitet. Utfallet för Högskolan på Gotland avser därför enbart 2012.</t>
  </si>
  <si>
    <t>e Den 1 januari 2014 bildades Stockholms konstnärliga högskola genom en sammanslagning av Dans- och cirkushögskolan, Stockholm dramatiska högskola och Operahögskolan i Stockholm. Utfallet för Dans- och cirkushögskolan, Stockholm dramatiska högskola och Operahögskolan i Stockholm avser därför enbart 2012 och 2013.</t>
  </si>
  <si>
    <t>Källa: Uppföljning av rekryteringsmål för professorer 2017–2019 (UKÄ 2020).</t>
  </si>
  <si>
    <t>Beräknat mål (%) 2025–2028</t>
  </si>
  <si>
    <t>Förändring (pro-centenheter) jämfört med huvudsakliga underlaget</t>
  </si>
  <si>
    <t>Teknik (%)</t>
  </si>
  <si>
    <t>Naturvetenskap (%)</t>
  </si>
  <si>
    <t>Medicin och hälsovetenskap (%)</t>
  </si>
  <si>
    <t>Lantbruksvetenskap och veterinärmedicin (%)</t>
  </si>
  <si>
    <t>Samhällsvetenskap (%)</t>
  </si>
  <si>
    <t>Humaniora och konst (%)</t>
  </si>
  <si>
    <t>Tabell 18. Andel professorer 2023 per forskningsämnesområde för lärosäten med rekryteringsmål.</t>
  </si>
  <si>
    <t>Tabell 11. Mål och måluppfyllelse för andelen kvinnor bland nyrekryterade professorer, 1997–1999.</t>
  </si>
  <si>
    <t>Tabell 12. Mål och måluppfyllelse för andelen kvinnor bland nyrekryterade professorer, 2001–2004.</t>
  </si>
  <si>
    <t>Tabell 13. Mål och måluppfyllelse för andelen kvinnor bland nyrekryterade professorer, 2005–2008.</t>
  </si>
  <si>
    <t>Tabell 14. Mål och måluppfyllelse för andelen kvinnor bland nyrekryterade professorer, 2012–2015.</t>
  </si>
  <si>
    <t>Tabell 15. Mål och måluppfyllelse för andelen kvinnor bland nyrekryterade professorer, 2017–2019.</t>
  </si>
  <si>
    <t>Tabell 16. Mål och måluppfyllelse för andelen kvinnor bland nyrekryterade professorer, 2021–2023.</t>
  </si>
  <si>
    <t xml:space="preserve">Tabell 17. Alternativt beräknade mål för andelen kvinnor bland nyrekryterade professorer 2025–2028.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</si>
</sst>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0"/>
      <name val="Arial"/>
      <family val="2"/>
      <scheme val="minor"/>
    </font>
    <font>
      <sz val="10"/>
      <name val="Arial"/>
      <family val="2"/>
      <scheme val="minor"/>
    </font>
    <font>
      <b/>
      <sz val="10"/>
      <name val="Arial"/>
      <family val="2"/>
      <scheme val="minor"/>
    </font>
    <font>
      <b/>
      <u/>
      <sz val="10"/>
      <name val="Arial"/>
      <family val="2"/>
      <scheme val="minor"/>
    </font>
  </fonts>
  <fills count="2">
    <fill>
      <patternFill patternType="none"/>
    </fill>
    <fill>
      <patternFill patternType="gray125"/>
    </fill>
  </fills>
  <borders count="4">
    <border>
      <left/>
      <right/>
      <top/>
      <bottom/>
      <diagonal/>
    </border>
    <border>
      <left/>
      <right/>
      <top/>
      <bottom style="medium">
        <color indexed="64"/>
      </bottom>
      <diagonal/>
    </border>
    <border>
      <left style="thick">
        <color auto="1"/>
      </left>
      <right/>
      <top/>
      <bottom/>
      <diagonal/>
    </border>
    <border>
      <left style="thick">
        <color auto="1"/>
      </left>
      <right/>
      <top/>
      <bottom style="medium">
        <color indexed="64"/>
      </bottom>
      <diagonal/>
    </border>
  </borders>
  <cellStyleXfs count="2">
    <xf numFmtId="0" fontId="0" fillId="0" borderId="0"/>
    <xf numFmtId="9" fontId="1" fillId="0" borderId="0" applyFont="0" applyFill="0" applyBorder="0" applyAlignment="0" applyProtection="0"/>
  </cellStyleXfs>
  <cellXfs count="23">
    <xf numFmtId="0" fontId="0" fillId="0" borderId="0" xfId="0"/>
    <xf numFmtId="0" fontId="0" fillId="0" borderId="0" xfId="0" applyAlignment="1">
      <alignment wrapText="1"/>
    </xf>
    <xf numFmtId="0" fontId="2" fillId="0" borderId="0" xfId="0" applyFont="1"/>
    <xf numFmtId="0" fontId="3" fillId="0" borderId="0" xfId="0" applyFont="1"/>
    <xf numFmtId="0" fontId="0" fillId="0" borderId="1" xfId="0" applyBorder="1"/>
    <xf numFmtId="0" fontId="0" fillId="0" borderId="1" xfId="0" applyBorder="1" applyAlignment="1">
      <alignment wrapText="1"/>
    </xf>
    <xf numFmtId="164" fontId="0" fillId="0" borderId="0" xfId="0" applyNumberFormat="1"/>
    <xf numFmtId="1" fontId="0" fillId="0" borderId="0" xfId="0" applyNumberFormat="1"/>
    <xf numFmtId="0" fontId="0" fillId="0" borderId="0" xfId="0" applyAlignment="1">
      <alignment horizontal="right"/>
    </xf>
    <xf numFmtId="0" fontId="0" fillId="0" borderId="0" xfId="0" applyFont="1"/>
    <xf numFmtId="164" fontId="0" fillId="0" borderId="0" xfId="0" applyNumberFormat="1" applyFont="1"/>
    <xf numFmtId="0" fontId="0" fillId="0" borderId="0" xfId="0" applyFont="1" applyAlignment="1">
      <alignment horizontal="right"/>
    </xf>
    <xf numFmtId="9" fontId="0" fillId="0" borderId="0" xfId="1" applyFont="1"/>
    <xf numFmtId="9" fontId="0" fillId="0" borderId="0" xfId="1" applyFont="1" applyAlignment="1">
      <alignment horizontal="center"/>
    </xf>
    <xf numFmtId="9" fontId="0" fillId="0" borderId="0" xfId="1" applyFont="1" applyAlignment="1">
      <alignment horizontal="center" wrapText="1"/>
    </xf>
    <xf numFmtId="49" fontId="0" fillId="0" borderId="0" xfId="0" applyNumberFormat="1"/>
    <xf numFmtId="9" fontId="0" fillId="0" borderId="0" xfId="1" applyFont="1" applyAlignment="1">
      <alignment horizontal="left"/>
    </xf>
    <xf numFmtId="0" fontId="0" fillId="0" borderId="3" xfId="0" applyBorder="1"/>
    <xf numFmtId="0" fontId="0" fillId="0" borderId="2" xfId="0" applyBorder="1"/>
    <xf numFmtId="0" fontId="0" fillId="0" borderId="3" xfId="0" applyBorder="1" applyAlignment="1"/>
    <xf numFmtId="0" fontId="0" fillId="0" borderId="1" xfId="0" applyFont="1" applyBorder="1"/>
    <xf numFmtId="0" fontId="0" fillId="0" borderId="1" xfId="0" applyFont="1" applyBorder="1" applyAlignment="1">
      <alignment wrapText="1"/>
    </xf>
    <xf numFmtId="1" fontId="0" fillId="0" borderId="0" xfId="1" applyNumberFormat="1" applyFont="1"/>
  </cellXfs>
  <cellStyles count="2">
    <cellStyle name="Normal" xfId="0" builtinId="0" customBuiltin="1"/>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numRef>
              <c:f>'Figur 1'!$B$4:$B$23</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'Figur 1'!$E$4:$E$23</c:f>
              <c:numCache>
                <c:formatCode>0%</c:formatCode>
                <c:ptCount val="20"/>
                <c:pt idx="0">
                  <c:v>0.26363636363636361</c:v>
                </c:pt>
                <c:pt idx="1">
                  <c:v>0.30645161290322581</c:v>
                </c:pt>
                <c:pt idx="2">
                  <c:v>0.28037383177570091</c:v>
                </c:pt>
                <c:pt idx="3">
                  <c:v>0.29449838187702265</c:v>
                </c:pt>
                <c:pt idx="4">
                  <c:v>0.27478753541076489</c:v>
                </c:pt>
                <c:pt idx="5">
                  <c:v>0.22119815668202766</c:v>
                </c:pt>
                <c:pt idx="6">
                  <c:v>0.27923627684964203</c:v>
                </c:pt>
                <c:pt idx="7">
                  <c:v>0.26677577741407527</c:v>
                </c:pt>
                <c:pt idx="8">
                  <c:v>0.24282982791586999</c:v>
                </c:pt>
                <c:pt idx="9">
                  <c:v>0.24609375</c:v>
                </c:pt>
                <c:pt idx="10">
                  <c:v>0.22767857142857142</c:v>
                </c:pt>
                <c:pt idx="11">
                  <c:v>0.24752475247524752</c:v>
                </c:pt>
                <c:pt idx="12">
                  <c:v>0.23325635103926096</c:v>
                </c:pt>
                <c:pt idx="13">
                  <c:v>0.24043715846994534</c:v>
                </c:pt>
                <c:pt idx="14">
                  <c:v>0.25833333333333336</c:v>
                </c:pt>
                <c:pt idx="15">
                  <c:v>0.21897810218978103</c:v>
                </c:pt>
                <c:pt idx="16">
                  <c:v>0.20626631853785901</c:v>
                </c:pt>
                <c:pt idx="17">
                  <c:v>0.17705735660847879</c:v>
                </c:pt>
                <c:pt idx="18">
                  <c:v>0.17261904761904762</c:v>
                </c:pt>
                <c:pt idx="19">
                  <c:v>0.15727002967359049</c:v>
                </c:pt>
              </c:numCache>
            </c:numRef>
          </c:val>
          <c:smooth val="0"/>
          <c:extLst>
            <c:ext xmlns:c16="http://schemas.microsoft.com/office/drawing/2014/chart" uri="{C3380CC4-5D6E-409C-BE32-E72D297353CC}">
              <c16:uniqueId val="{00000000-8574-48ED-93D9-5CE79A9E32DB}"/>
            </c:ext>
          </c:extLst>
        </c:ser>
        <c:dLbls>
          <c:showLegendKey val="0"/>
          <c:showVal val="0"/>
          <c:showCatName val="0"/>
          <c:showSerName val="0"/>
          <c:showPercent val="0"/>
          <c:showBubbleSize val="0"/>
        </c:dLbls>
        <c:smooth val="0"/>
        <c:axId val="245690048"/>
        <c:axId val="244565616"/>
      </c:lineChart>
      <c:catAx>
        <c:axId val="24569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44565616"/>
        <c:crosses val="autoZero"/>
        <c:auto val="1"/>
        <c:lblAlgn val="ctr"/>
        <c:lblOffset val="100"/>
        <c:tickLblSkip val="2"/>
        <c:noMultiLvlLbl val="0"/>
      </c:catAx>
      <c:valAx>
        <c:axId val="244565616"/>
        <c:scaling>
          <c:orientation val="minMax"/>
          <c:max val="0.35000000000000003"/>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45690048"/>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 2'!$V$4</c:f>
              <c:strCache>
                <c:ptCount val="1"/>
                <c:pt idx="0">
                  <c:v>Naturvetenskap</c:v>
                </c:pt>
              </c:strCache>
            </c:strRef>
          </c:tx>
          <c:spPr>
            <a:ln w="28575" cap="rnd">
              <a:solidFill>
                <a:schemeClr val="accent1"/>
              </a:solidFill>
              <a:round/>
            </a:ln>
            <a:effectLst/>
          </c:spPr>
          <c:marker>
            <c:symbol val="none"/>
          </c:marker>
          <c:cat>
            <c:strRef>
              <c:f>'Figur 2'!$U$5:$U$10</c:f>
              <c:strCache>
                <c:ptCount val="6"/>
                <c:pt idx="0">
                  <c:v>1985–1989</c:v>
                </c:pt>
                <c:pt idx="1">
                  <c:v>1990–1994</c:v>
                </c:pt>
                <c:pt idx="2">
                  <c:v>1995–1999</c:v>
                </c:pt>
                <c:pt idx="3">
                  <c:v>2000–2004</c:v>
                </c:pt>
                <c:pt idx="4">
                  <c:v>2005–2009</c:v>
                </c:pt>
                <c:pt idx="5">
                  <c:v>2010–2015</c:v>
                </c:pt>
              </c:strCache>
            </c:strRef>
          </c:cat>
          <c:val>
            <c:numRef>
              <c:f>'Figur 2'!$V$5:$V$10</c:f>
              <c:numCache>
                <c:formatCode>0%</c:formatCode>
                <c:ptCount val="6"/>
                <c:pt idx="0">
                  <c:v>0.18021978021978022</c:v>
                </c:pt>
                <c:pt idx="1">
                  <c:v>0.24637681159420291</c:v>
                </c:pt>
                <c:pt idx="2">
                  <c:v>0.26876310272536685</c:v>
                </c:pt>
                <c:pt idx="3">
                  <c:v>0.34387351778656128</c:v>
                </c:pt>
                <c:pt idx="4">
                  <c:v>0.36388467374810318</c:v>
                </c:pt>
                <c:pt idx="5">
                  <c:v>0.38990332975295383</c:v>
                </c:pt>
              </c:numCache>
            </c:numRef>
          </c:val>
          <c:smooth val="0"/>
          <c:extLst>
            <c:ext xmlns:c16="http://schemas.microsoft.com/office/drawing/2014/chart" uri="{C3380CC4-5D6E-409C-BE32-E72D297353CC}">
              <c16:uniqueId val="{00000000-11D1-4600-94E4-0C132385D61B}"/>
            </c:ext>
          </c:extLst>
        </c:ser>
        <c:ser>
          <c:idx val="1"/>
          <c:order val="1"/>
          <c:tx>
            <c:strRef>
              <c:f>'Figur 2'!$W$4</c:f>
              <c:strCache>
                <c:ptCount val="1"/>
                <c:pt idx="0">
                  <c:v>Teknik</c:v>
                </c:pt>
              </c:strCache>
            </c:strRef>
          </c:tx>
          <c:spPr>
            <a:ln w="28575" cap="rnd">
              <a:solidFill>
                <a:schemeClr val="accent2"/>
              </a:solidFill>
              <a:round/>
            </a:ln>
            <a:effectLst/>
          </c:spPr>
          <c:marker>
            <c:symbol val="none"/>
          </c:marker>
          <c:cat>
            <c:strRef>
              <c:f>'Figur 2'!$U$5:$U$10</c:f>
              <c:strCache>
                <c:ptCount val="6"/>
                <c:pt idx="0">
                  <c:v>1985–1989</c:v>
                </c:pt>
                <c:pt idx="1">
                  <c:v>1990–1994</c:v>
                </c:pt>
                <c:pt idx="2">
                  <c:v>1995–1999</c:v>
                </c:pt>
                <c:pt idx="3">
                  <c:v>2000–2004</c:v>
                </c:pt>
                <c:pt idx="4">
                  <c:v>2005–2009</c:v>
                </c:pt>
                <c:pt idx="5">
                  <c:v>2010–2015</c:v>
                </c:pt>
              </c:strCache>
            </c:strRef>
          </c:cat>
          <c:val>
            <c:numRef>
              <c:f>'Figur 2'!$W$5:$W$10</c:f>
              <c:numCache>
                <c:formatCode>0%</c:formatCode>
                <c:ptCount val="6"/>
                <c:pt idx="0">
                  <c:v>7.5356415478615074E-2</c:v>
                </c:pt>
                <c:pt idx="1">
                  <c:v>0.1455223880597015</c:v>
                </c:pt>
                <c:pt idx="2">
                  <c:v>0.20014825796886582</c:v>
                </c:pt>
                <c:pt idx="3">
                  <c:v>0.23117709437963946</c:v>
                </c:pt>
                <c:pt idx="4">
                  <c:v>0.26896551724137929</c:v>
                </c:pt>
                <c:pt idx="5">
                  <c:v>0.28177339901477833</c:v>
                </c:pt>
              </c:numCache>
            </c:numRef>
          </c:val>
          <c:smooth val="0"/>
          <c:extLst>
            <c:ext xmlns:c16="http://schemas.microsoft.com/office/drawing/2014/chart" uri="{C3380CC4-5D6E-409C-BE32-E72D297353CC}">
              <c16:uniqueId val="{00000001-11D1-4600-94E4-0C132385D61B}"/>
            </c:ext>
          </c:extLst>
        </c:ser>
        <c:ser>
          <c:idx val="2"/>
          <c:order val="2"/>
          <c:tx>
            <c:strRef>
              <c:f>'Figur 2'!$X$4</c:f>
              <c:strCache>
                <c:ptCount val="1"/>
                <c:pt idx="0">
                  <c:v>Medicin och hälsovetenskap</c:v>
                </c:pt>
              </c:strCache>
            </c:strRef>
          </c:tx>
          <c:spPr>
            <a:ln w="28575" cap="rnd">
              <a:solidFill>
                <a:schemeClr val="accent3"/>
              </a:solidFill>
              <a:round/>
            </a:ln>
            <a:effectLst/>
          </c:spPr>
          <c:marker>
            <c:symbol val="none"/>
          </c:marker>
          <c:cat>
            <c:strRef>
              <c:f>'Figur 2'!$U$5:$U$10</c:f>
              <c:strCache>
                <c:ptCount val="6"/>
                <c:pt idx="0">
                  <c:v>1985–1989</c:v>
                </c:pt>
                <c:pt idx="1">
                  <c:v>1990–1994</c:v>
                </c:pt>
                <c:pt idx="2">
                  <c:v>1995–1999</c:v>
                </c:pt>
                <c:pt idx="3">
                  <c:v>2000–2004</c:v>
                </c:pt>
                <c:pt idx="4">
                  <c:v>2005–2009</c:v>
                </c:pt>
                <c:pt idx="5">
                  <c:v>2010–2015</c:v>
                </c:pt>
              </c:strCache>
            </c:strRef>
          </c:cat>
          <c:val>
            <c:numRef>
              <c:f>'Figur 2'!$X$5:$X$10</c:f>
              <c:numCache>
                <c:formatCode>0%</c:formatCode>
                <c:ptCount val="6"/>
                <c:pt idx="0">
                  <c:v>0.26582278481012656</c:v>
                </c:pt>
                <c:pt idx="1">
                  <c:v>0.32220216606498198</c:v>
                </c:pt>
                <c:pt idx="2">
                  <c:v>0.41206543967280163</c:v>
                </c:pt>
                <c:pt idx="3">
                  <c:v>0.53952668680765359</c:v>
                </c:pt>
                <c:pt idx="4">
                  <c:v>0.60305020122855324</c:v>
                </c:pt>
                <c:pt idx="5">
                  <c:v>0.61675579322638141</c:v>
                </c:pt>
              </c:numCache>
            </c:numRef>
          </c:val>
          <c:smooth val="0"/>
          <c:extLst>
            <c:ext xmlns:c16="http://schemas.microsoft.com/office/drawing/2014/chart" uri="{C3380CC4-5D6E-409C-BE32-E72D297353CC}">
              <c16:uniqueId val="{00000002-11D1-4600-94E4-0C132385D61B}"/>
            </c:ext>
          </c:extLst>
        </c:ser>
        <c:ser>
          <c:idx val="3"/>
          <c:order val="3"/>
          <c:tx>
            <c:strRef>
              <c:f>'Figur 2'!$Y$4</c:f>
              <c:strCache>
                <c:ptCount val="1"/>
                <c:pt idx="0">
                  <c:v>Lantbruksvetenskap och veterinärmedicin</c:v>
                </c:pt>
              </c:strCache>
            </c:strRef>
          </c:tx>
          <c:spPr>
            <a:ln w="28575" cap="rnd">
              <a:solidFill>
                <a:schemeClr val="accent4"/>
              </a:solidFill>
              <a:round/>
            </a:ln>
            <a:effectLst/>
          </c:spPr>
          <c:marker>
            <c:symbol val="none"/>
          </c:marker>
          <c:cat>
            <c:strRef>
              <c:f>'Figur 2'!$U$5:$U$10</c:f>
              <c:strCache>
                <c:ptCount val="6"/>
                <c:pt idx="0">
                  <c:v>1985–1989</c:v>
                </c:pt>
                <c:pt idx="1">
                  <c:v>1990–1994</c:v>
                </c:pt>
                <c:pt idx="2">
                  <c:v>1995–1999</c:v>
                </c:pt>
                <c:pt idx="3">
                  <c:v>2000–2004</c:v>
                </c:pt>
                <c:pt idx="4">
                  <c:v>2005–2009</c:v>
                </c:pt>
                <c:pt idx="5">
                  <c:v>2010–2015</c:v>
                </c:pt>
              </c:strCache>
            </c:strRef>
          </c:cat>
          <c:val>
            <c:numRef>
              <c:f>'Figur 2'!$Y$5:$Y$10</c:f>
              <c:numCache>
                <c:formatCode>0%</c:formatCode>
                <c:ptCount val="6"/>
                <c:pt idx="0">
                  <c:v>0.2247191011235955</c:v>
                </c:pt>
                <c:pt idx="1">
                  <c:v>0.37142857142857144</c:v>
                </c:pt>
                <c:pt idx="2">
                  <c:v>0.43478260869565216</c:v>
                </c:pt>
                <c:pt idx="3">
                  <c:v>0.46943765281173594</c:v>
                </c:pt>
                <c:pt idx="4">
                  <c:v>0.52631578947368418</c:v>
                </c:pt>
                <c:pt idx="5">
                  <c:v>0.54805194805194801</c:v>
                </c:pt>
              </c:numCache>
            </c:numRef>
          </c:val>
          <c:smooth val="0"/>
          <c:extLst>
            <c:ext xmlns:c16="http://schemas.microsoft.com/office/drawing/2014/chart" uri="{C3380CC4-5D6E-409C-BE32-E72D297353CC}">
              <c16:uniqueId val="{00000003-11D1-4600-94E4-0C132385D61B}"/>
            </c:ext>
          </c:extLst>
        </c:ser>
        <c:ser>
          <c:idx val="4"/>
          <c:order val="4"/>
          <c:tx>
            <c:strRef>
              <c:f>'Figur 2'!$Z$4</c:f>
              <c:strCache>
                <c:ptCount val="1"/>
                <c:pt idx="0">
                  <c:v>Samhällsvetenskap</c:v>
                </c:pt>
              </c:strCache>
            </c:strRef>
          </c:tx>
          <c:spPr>
            <a:ln w="28575" cap="rnd">
              <a:solidFill>
                <a:schemeClr val="accent5"/>
              </a:solidFill>
              <a:round/>
            </a:ln>
            <a:effectLst/>
          </c:spPr>
          <c:marker>
            <c:symbol val="none"/>
          </c:marker>
          <c:cat>
            <c:strRef>
              <c:f>'Figur 2'!$U$5:$U$10</c:f>
              <c:strCache>
                <c:ptCount val="6"/>
                <c:pt idx="0">
                  <c:v>1985–1989</c:v>
                </c:pt>
                <c:pt idx="1">
                  <c:v>1990–1994</c:v>
                </c:pt>
                <c:pt idx="2">
                  <c:v>1995–1999</c:v>
                </c:pt>
                <c:pt idx="3">
                  <c:v>2000–2004</c:v>
                </c:pt>
                <c:pt idx="4">
                  <c:v>2005–2009</c:v>
                </c:pt>
                <c:pt idx="5">
                  <c:v>2010–2015</c:v>
                </c:pt>
              </c:strCache>
            </c:strRef>
          </c:cat>
          <c:val>
            <c:numRef>
              <c:f>'Figur 2'!$Z$5:$Z$10</c:f>
              <c:numCache>
                <c:formatCode>0%</c:formatCode>
                <c:ptCount val="6"/>
                <c:pt idx="0">
                  <c:v>0.26298157453936349</c:v>
                </c:pt>
                <c:pt idx="1">
                  <c:v>0.34486873508353222</c:v>
                </c:pt>
                <c:pt idx="2">
                  <c:v>0.36605783866057839</c:v>
                </c:pt>
                <c:pt idx="3">
                  <c:v>0.46716417910447761</c:v>
                </c:pt>
                <c:pt idx="4">
                  <c:v>0.52107457156090786</c:v>
                </c:pt>
                <c:pt idx="5">
                  <c:v>0.55918874172185429</c:v>
                </c:pt>
              </c:numCache>
            </c:numRef>
          </c:val>
          <c:smooth val="0"/>
          <c:extLst>
            <c:ext xmlns:c16="http://schemas.microsoft.com/office/drawing/2014/chart" uri="{C3380CC4-5D6E-409C-BE32-E72D297353CC}">
              <c16:uniqueId val="{00000004-11D1-4600-94E4-0C132385D61B}"/>
            </c:ext>
          </c:extLst>
        </c:ser>
        <c:ser>
          <c:idx val="5"/>
          <c:order val="5"/>
          <c:tx>
            <c:strRef>
              <c:f>'Figur 2'!$AA$4</c:f>
              <c:strCache>
                <c:ptCount val="1"/>
                <c:pt idx="0">
                  <c:v>Humaniora och konst</c:v>
                </c:pt>
              </c:strCache>
            </c:strRef>
          </c:tx>
          <c:spPr>
            <a:ln w="28575" cap="rnd">
              <a:solidFill>
                <a:schemeClr val="accent6"/>
              </a:solidFill>
              <a:round/>
            </a:ln>
            <a:effectLst/>
          </c:spPr>
          <c:marker>
            <c:symbol val="none"/>
          </c:marker>
          <c:cat>
            <c:strRef>
              <c:f>'Figur 2'!$U$5:$U$10</c:f>
              <c:strCache>
                <c:ptCount val="6"/>
                <c:pt idx="0">
                  <c:v>1985–1989</c:v>
                </c:pt>
                <c:pt idx="1">
                  <c:v>1990–1994</c:v>
                </c:pt>
                <c:pt idx="2">
                  <c:v>1995–1999</c:v>
                </c:pt>
                <c:pt idx="3">
                  <c:v>2000–2004</c:v>
                </c:pt>
                <c:pt idx="4">
                  <c:v>2005–2009</c:v>
                </c:pt>
                <c:pt idx="5">
                  <c:v>2010–2015</c:v>
                </c:pt>
              </c:strCache>
            </c:strRef>
          </c:cat>
          <c:val>
            <c:numRef>
              <c:f>'Figur 2'!$AA$5:$AA$10</c:f>
              <c:numCache>
                <c:formatCode>0%</c:formatCode>
                <c:ptCount val="6"/>
                <c:pt idx="0">
                  <c:v>0.38866396761133604</c:v>
                </c:pt>
                <c:pt idx="1">
                  <c:v>0.42735042735042733</c:v>
                </c:pt>
                <c:pt idx="2">
                  <c:v>0.42363877822045154</c:v>
                </c:pt>
                <c:pt idx="3">
                  <c:v>0.49263502454991814</c:v>
                </c:pt>
                <c:pt idx="4">
                  <c:v>0.55374032674118656</c:v>
                </c:pt>
                <c:pt idx="5">
                  <c:v>0.53953953953953959</c:v>
                </c:pt>
              </c:numCache>
            </c:numRef>
          </c:val>
          <c:smooth val="0"/>
          <c:extLst>
            <c:ext xmlns:c16="http://schemas.microsoft.com/office/drawing/2014/chart" uri="{C3380CC4-5D6E-409C-BE32-E72D297353CC}">
              <c16:uniqueId val="{00000005-11D1-4600-94E4-0C132385D61B}"/>
            </c:ext>
          </c:extLst>
        </c:ser>
        <c:dLbls>
          <c:showLegendKey val="0"/>
          <c:showVal val="0"/>
          <c:showCatName val="0"/>
          <c:showSerName val="0"/>
          <c:showPercent val="0"/>
          <c:showBubbleSize val="0"/>
        </c:dLbls>
        <c:smooth val="0"/>
        <c:axId val="333223615"/>
        <c:axId val="2103988687"/>
      </c:lineChart>
      <c:catAx>
        <c:axId val="333223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103988687"/>
        <c:crosses val="autoZero"/>
        <c:auto val="1"/>
        <c:lblAlgn val="ctr"/>
        <c:lblOffset val="100"/>
        <c:noMultiLvlLbl val="0"/>
      </c:catAx>
      <c:valAx>
        <c:axId val="2103988687"/>
        <c:scaling>
          <c:orientation val="minMax"/>
        </c:scaling>
        <c:delete val="0"/>
        <c:axPos val="l"/>
        <c:majorGridlines>
          <c:spPr>
            <a:ln w="9525" cap="flat" cmpd="sng" algn="ctr">
              <a:solidFill>
                <a:schemeClr val="tx1">
                  <a:lumMod val="15000"/>
                  <a:lumOff val="85000"/>
                </a:schemeClr>
              </a:solidFill>
              <a:round/>
            </a:ln>
            <a:effectLst/>
          </c:spPr>
        </c:majorGridlines>
        <c:numFmt formatCode="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33223615"/>
        <c:crosses val="autoZero"/>
        <c:crossBetween val="between"/>
      </c:valAx>
      <c:spPr>
        <a:noFill/>
        <a:ln>
          <a:noFill/>
        </a:ln>
        <a:effectLst/>
      </c:spPr>
    </c:plotArea>
    <c:legend>
      <c:legendPos val="b"/>
      <c:layout>
        <c:manualLayout>
          <c:xMode val="edge"/>
          <c:yMode val="edge"/>
          <c:x val="1.6122077763535376E-2"/>
          <c:y val="0.84315031407590901"/>
          <c:w val="0.95328539746485175"/>
          <c:h val="0.138872157834203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numRef>
              <c:f>'Figur 3'!$B$4:$B$23</c:f>
              <c:numCache>
                <c:formatCode>General</c:formatCode>
                <c:ptCount val="20"/>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pt idx="19">
                  <c:v>2023</c:v>
                </c:pt>
              </c:numCache>
            </c:numRef>
          </c:cat>
          <c:val>
            <c:numRef>
              <c:f>'Figur 3'!$C$4:$C$23</c:f>
              <c:numCache>
                <c:formatCode>0%</c:formatCode>
                <c:ptCount val="20"/>
                <c:pt idx="0">
                  <c:v>0.26174496644295303</c:v>
                </c:pt>
                <c:pt idx="1">
                  <c:v>0.22693266832917705</c:v>
                </c:pt>
                <c:pt idx="2">
                  <c:v>0.24470588235294119</c:v>
                </c:pt>
                <c:pt idx="3">
                  <c:v>0.29931972789115646</c:v>
                </c:pt>
                <c:pt idx="4">
                  <c:v>0.29960317460317459</c:v>
                </c:pt>
                <c:pt idx="5">
                  <c:v>0.22775800711743771</c:v>
                </c:pt>
                <c:pt idx="6">
                  <c:v>0.3349206349206349</c:v>
                </c:pt>
                <c:pt idx="7">
                  <c:v>0.2682634730538922</c:v>
                </c:pt>
                <c:pt idx="8">
                  <c:v>0.3054448871181939</c:v>
                </c:pt>
                <c:pt idx="9">
                  <c:v>0.30529172320217096</c:v>
                </c:pt>
                <c:pt idx="10">
                  <c:v>0.32732732732732733</c:v>
                </c:pt>
                <c:pt idx="11">
                  <c:v>0.3366174055829228</c:v>
                </c:pt>
                <c:pt idx="12">
                  <c:v>0.34984984984984985</c:v>
                </c:pt>
                <c:pt idx="13">
                  <c:v>0.35676625659050965</c:v>
                </c:pt>
                <c:pt idx="14">
                  <c:v>0.31947069943289225</c:v>
                </c:pt>
                <c:pt idx="15">
                  <c:v>0.30808080808080807</c:v>
                </c:pt>
                <c:pt idx="16">
                  <c:v>0.32212389380530976</c:v>
                </c:pt>
                <c:pt idx="17">
                  <c:v>0.29772329246935203</c:v>
                </c:pt>
                <c:pt idx="18">
                  <c:v>0.37313432835820898</c:v>
                </c:pt>
                <c:pt idx="19">
                  <c:v>0.34689922480620156</c:v>
                </c:pt>
              </c:numCache>
            </c:numRef>
          </c:val>
          <c:smooth val="0"/>
          <c:extLst>
            <c:ext xmlns:c16="http://schemas.microsoft.com/office/drawing/2014/chart" uri="{C3380CC4-5D6E-409C-BE32-E72D297353CC}">
              <c16:uniqueId val="{00000000-CB3C-41F9-9D84-A39501936211}"/>
            </c:ext>
          </c:extLst>
        </c:ser>
        <c:dLbls>
          <c:showLegendKey val="0"/>
          <c:showVal val="0"/>
          <c:showCatName val="0"/>
          <c:showSerName val="0"/>
          <c:showPercent val="0"/>
          <c:showBubbleSize val="0"/>
        </c:dLbls>
        <c:smooth val="0"/>
        <c:axId val="248760752"/>
        <c:axId val="351510320"/>
      </c:lineChart>
      <c:catAx>
        <c:axId val="248760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51510320"/>
        <c:crosses val="autoZero"/>
        <c:auto val="1"/>
        <c:lblAlgn val="ctr"/>
        <c:lblOffset val="100"/>
        <c:tickLblSkip val="2"/>
        <c:noMultiLvlLbl val="0"/>
      </c:catAx>
      <c:valAx>
        <c:axId val="351510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48760752"/>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314325</xdr:colOff>
      <xdr:row>6</xdr:row>
      <xdr:rowOff>28575</xdr:rowOff>
    </xdr:from>
    <xdr:to>
      <xdr:col>15</xdr:col>
      <xdr:colOff>9525</xdr:colOff>
      <xdr:row>23</xdr:row>
      <xdr:rowOff>19050</xdr:rowOff>
    </xdr:to>
    <xdr:graphicFrame macro="">
      <xdr:nvGraphicFramePr>
        <xdr:cNvPr id="2" name="Diagram 1">
          <a:extLst>
            <a:ext uri="{FF2B5EF4-FFF2-40B4-BE49-F238E27FC236}">
              <a16:creationId xmlns:a16="http://schemas.microsoft.com/office/drawing/2014/main" id="{1F9F03B7-1A72-4EC8-996F-9B9D9C22FD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342899</xdr:colOff>
      <xdr:row>11</xdr:row>
      <xdr:rowOff>66674</xdr:rowOff>
    </xdr:from>
    <xdr:to>
      <xdr:col>16</xdr:col>
      <xdr:colOff>390524</xdr:colOff>
      <xdr:row>37</xdr:row>
      <xdr:rowOff>95249</xdr:rowOff>
    </xdr:to>
    <xdr:graphicFrame macro="">
      <xdr:nvGraphicFramePr>
        <xdr:cNvPr id="2" name="Diagram 1">
          <a:extLst>
            <a:ext uri="{FF2B5EF4-FFF2-40B4-BE49-F238E27FC236}">
              <a16:creationId xmlns:a16="http://schemas.microsoft.com/office/drawing/2014/main" id="{53389E51-49AC-44E0-8025-8911B931A3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414337</xdr:colOff>
      <xdr:row>19</xdr:row>
      <xdr:rowOff>85725</xdr:rowOff>
    </xdr:from>
    <xdr:to>
      <xdr:col>19</xdr:col>
      <xdr:colOff>109537</xdr:colOff>
      <xdr:row>36</xdr:row>
      <xdr:rowOff>76200</xdr:rowOff>
    </xdr:to>
    <xdr:graphicFrame macro="">
      <xdr:nvGraphicFramePr>
        <xdr:cNvPr id="3" name="Diagram 2">
          <a:extLst>
            <a:ext uri="{FF2B5EF4-FFF2-40B4-BE49-F238E27FC236}">
              <a16:creationId xmlns:a16="http://schemas.microsoft.com/office/drawing/2014/main" id="{46BA6BDC-A6E3-4D41-90AF-14C8AA22F6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UKÄ">
      <a:dk1>
        <a:srgbClr val="000000"/>
      </a:dk1>
      <a:lt1>
        <a:srgbClr val="FFFFFF"/>
      </a:lt1>
      <a:dk2>
        <a:srgbClr val="C63527"/>
      </a:dk2>
      <a:lt2>
        <a:srgbClr val="FFFFFF"/>
      </a:lt2>
      <a:accent1>
        <a:srgbClr val="772583"/>
      </a:accent1>
      <a:accent2>
        <a:srgbClr val="EAAA00"/>
      </a:accent2>
      <a:accent3>
        <a:srgbClr val="005EB8"/>
      </a:accent3>
      <a:accent4>
        <a:srgbClr val="7A9A01"/>
      </a:accent4>
      <a:accent5>
        <a:srgbClr val="857874"/>
      </a:accent5>
      <a:accent6>
        <a:srgbClr val="B47E00"/>
      </a:accent6>
      <a:hlink>
        <a:srgbClr val="000000"/>
      </a:hlink>
      <a:folHlink>
        <a:srgbClr val="000000"/>
      </a:folHlink>
    </a:clrScheme>
    <a:fontScheme name="UKÄ">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6FD4C-8121-47E1-BE9B-FDAB3620BEDF}">
  <dimension ref="A1:E39"/>
  <sheetViews>
    <sheetView workbookViewId="0">
      <selection activeCell="M3" sqref="M3"/>
    </sheetView>
  </sheetViews>
  <sheetFormatPr defaultRowHeight="12.75" x14ac:dyDescent="0.2"/>
  <cols>
    <col min="2" max="2" width="8.85546875" customWidth="1"/>
    <col min="3" max="3" width="16.28515625" customWidth="1"/>
    <col min="4" max="4" width="14.42578125" customWidth="1"/>
    <col min="5" max="5" width="17.42578125" customWidth="1"/>
  </cols>
  <sheetData>
    <row r="1" spans="1:5" x14ac:dyDescent="0.2">
      <c r="A1" s="2" t="s">
        <v>89</v>
      </c>
    </row>
    <row r="3" spans="1:5" ht="102.75" thickBot="1" x14ac:dyDescent="0.25">
      <c r="B3" s="4" t="s">
        <v>86</v>
      </c>
      <c r="C3" s="5" t="s">
        <v>87</v>
      </c>
      <c r="D3" s="5" t="s">
        <v>88</v>
      </c>
      <c r="E3" s="5" t="s">
        <v>90</v>
      </c>
    </row>
    <row r="4" spans="1:5" x14ac:dyDescent="0.2">
      <c r="B4" s="9">
        <v>2004</v>
      </c>
      <c r="C4">
        <v>87</v>
      </c>
      <c r="D4">
        <v>330</v>
      </c>
      <c r="E4" s="12">
        <f>C4/D4</f>
        <v>0.26363636363636361</v>
      </c>
    </row>
    <row r="5" spans="1:5" x14ac:dyDescent="0.2">
      <c r="B5">
        <v>2005</v>
      </c>
      <c r="C5">
        <v>95</v>
      </c>
      <c r="D5">
        <v>310</v>
      </c>
      <c r="E5" s="12">
        <f t="shared" ref="E5:E23" si="0">C5/D5</f>
        <v>0.30645161290322581</v>
      </c>
    </row>
    <row r="6" spans="1:5" x14ac:dyDescent="0.2">
      <c r="B6" s="9">
        <v>2006</v>
      </c>
      <c r="C6">
        <v>90</v>
      </c>
      <c r="D6">
        <v>321</v>
      </c>
      <c r="E6" s="12">
        <f t="shared" si="0"/>
        <v>0.28037383177570091</v>
      </c>
    </row>
    <row r="7" spans="1:5" x14ac:dyDescent="0.2">
      <c r="B7">
        <v>2007</v>
      </c>
      <c r="C7">
        <v>91</v>
      </c>
      <c r="D7">
        <v>309</v>
      </c>
      <c r="E7" s="12">
        <f t="shared" si="0"/>
        <v>0.29449838187702265</v>
      </c>
    </row>
    <row r="8" spans="1:5" x14ac:dyDescent="0.2">
      <c r="B8" s="9">
        <v>2008</v>
      </c>
      <c r="C8">
        <v>97</v>
      </c>
      <c r="D8">
        <v>353</v>
      </c>
      <c r="E8" s="12">
        <f t="shared" si="0"/>
        <v>0.27478753541076489</v>
      </c>
    </row>
    <row r="9" spans="1:5" x14ac:dyDescent="0.2">
      <c r="B9">
        <v>2009</v>
      </c>
      <c r="C9">
        <v>144</v>
      </c>
      <c r="D9">
        <v>651</v>
      </c>
      <c r="E9" s="12">
        <f t="shared" si="0"/>
        <v>0.22119815668202766</v>
      </c>
    </row>
    <row r="10" spans="1:5" x14ac:dyDescent="0.2">
      <c r="B10" s="9">
        <v>2010</v>
      </c>
      <c r="C10">
        <v>117</v>
      </c>
      <c r="D10">
        <v>419</v>
      </c>
      <c r="E10" s="12">
        <f t="shared" si="0"/>
        <v>0.27923627684964203</v>
      </c>
    </row>
    <row r="11" spans="1:5" x14ac:dyDescent="0.2">
      <c r="B11">
        <v>2011</v>
      </c>
      <c r="C11">
        <v>163</v>
      </c>
      <c r="D11">
        <v>611</v>
      </c>
      <c r="E11" s="12">
        <f t="shared" si="0"/>
        <v>0.26677577741407527</v>
      </c>
    </row>
    <row r="12" spans="1:5" x14ac:dyDescent="0.2">
      <c r="B12" s="9">
        <v>2012</v>
      </c>
      <c r="C12">
        <v>127</v>
      </c>
      <c r="D12">
        <v>523</v>
      </c>
      <c r="E12" s="12">
        <f t="shared" si="0"/>
        <v>0.24282982791586999</v>
      </c>
    </row>
    <row r="13" spans="1:5" x14ac:dyDescent="0.2">
      <c r="B13">
        <v>2013</v>
      </c>
      <c r="C13">
        <v>126</v>
      </c>
      <c r="D13">
        <v>512</v>
      </c>
      <c r="E13" s="12">
        <f t="shared" si="0"/>
        <v>0.24609375</v>
      </c>
    </row>
    <row r="14" spans="1:5" x14ac:dyDescent="0.2">
      <c r="B14" s="9">
        <v>2014</v>
      </c>
      <c r="C14">
        <v>102</v>
      </c>
      <c r="D14">
        <v>448</v>
      </c>
      <c r="E14" s="12">
        <f t="shared" si="0"/>
        <v>0.22767857142857142</v>
      </c>
    </row>
    <row r="15" spans="1:5" x14ac:dyDescent="0.2">
      <c r="B15">
        <v>2015</v>
      </c>
      <c r="C15">
        <v>100</v>
      </c>
      <c r="D15">
        <v>404</v>
      </c>
      <c r="E15" s="12">
        <f t="shared" si="0"/>
        <v>0.24752475247524752</v>
      </c>
    </row>
    <row r="16" spans="1:5" x14ac:dyDescent="0.2">
      <c r="B16" s="9">
        <v>2016</v>
      </c>
      <c r="C16">
        <v>101</v>
      </c>
      <c r="D16">
        <v>433</v>
      </c>
      <c r="E16" s="12">
        <f t="shared" si="0"/>
        <v>0.23325635103926096</v>
      </c>
    </row>
    <row r="17" spans="2:5" x14ac:dyDescent="0.2">
      <c r="B17">
        <v>2017</v>
      </c>
      <c r="C17">
        <v>88</v>
      </c>
      <c r="D17">
        <v>366</v>
      </c>
      <c r="E17" s="12">
        <f t="shared" si="0"/>
        <v>0.24043715846994534</v>
      </c>
    </row>
    <row r="18" spans="2:5" x14ac:dyDescent="0.2">
      <c r="B18" s="9">
        <v>2018</v>
      </c>
      <c r="C18">
        <v>93</v>
      </c>
      <c r="D18">
        <v>360</v>
      </c>
      <c r="E18" s="12">
        <f t="shared" si="0"/>
        <v>0.25833333333333336</v>
      </c>
    </row>
    <row r="19" spans="2:5" x14ac:dyDescent="0.2">
      <c r="B19">
        <v>2019</v>
      </c>
      <c r="C19">
        <v>90</v>
      </c>
      <c r="D19">
        <v>411</v>
      </c>
      <c r="E19" s="12">
        <f t="shared" si="0"/>
        <v>0.21897810218978103</v>
      </c>
    </row>
    <row r="20" spans="2:5" x14ac:dyDescent="0.2">
      <c r="B20" s="9">
        <v>2020</v>
      </c>
      <c r="C20">
        <v>79</v>
      </c>
      <c r="D20">
        <v>383</v>
      </c>
      <c r="E20" s="12">
        <f t="shared" si="0"/>
        <v>0.20626631853785901</v>
      </c>
    </row>
    <row r="21" spans="2:5" x14ac:dyDescent="0.2">
      <c r="B21">
        <v>2021</v>
      </c>
      <c r="C21">
        <v>71</v>
      </c>
      <c r="D21">
        <v>401</v>
      </c>
      <c r="E21" s="12">
        <f t="shared" si="0"/>
        <v>0.17705735660847879</v>
      </c>
    </row>
    <row r="22" spans="2:5" x14ac:dyDescent="0.2">
      <c r="B22" s="9">
        <v>2022</v>
      </c>
      <c r="C22">
        <v>58</v>
      </c>
      <c r="D22">
        <v>336</v>
      </c>
      <c r="E22" s="12">
        <f t="shared" si="0"/>
        <v>0.17261904761904762</v>
      </c>
    </row>
    <row r="23" spans="2:5" x14ac:dyDescent="0.2">
      <c r="B23">
        <v>2023</v>
      </c>
      <c r="C23">
        <v>53</v>
      </c>
      <c r="D23">
        <v>337</v>
      </c>
      <c r="E23" s="12">
        <f t="shared" si="0"/>
        <v>0.15727002967359049</v>
      </c>
    </row>
    <row r="24" spans="2:5" x14ac:dyDescent="0.2">
      <c r="D24" s="7"/>
      <c r="E24" s="7"/>
    </row>
    <row r="25" spans="2:5" x14ac:dyDescent="0.2">
      <c r="D25" s="7"/>
      <c r="E25" s="7"/>
    </row>
    <row r="26" spans="2:5" x14ac:dyDescent="0.2">
      <c r="D26" s="7"/>
      <c r="E26" s="7"/>
    </row>
    <row r="27" spans="2:5" x14ac:dyDescent="0.2">
      <c r="D27" s="7"/>
      <c r="E27" s="7"/>
    </row>
    <row r="28" spans="2:5" x14ac:dyDescent="0.2">
      <c r="D28" s="7"/>
      <c r="E28" s="7"/>
    </row>
    <row r="29" spans="2:5" x14ac:dyDescent="0.2">
      <c r="D29" s="7"/>
      <c r="E29" s="7"/>
    </row>
    <row r="30" spans="2:5" x14ac:dyDescent="0.2">
      <c r="D30" s="7"/>
      <c r="E30" s="7"/>
    </row>
    <row r="31" spans="2:5" x14ac:dyDescent="0.2">
      <c r="D31" s="7"/>
      <c r="E31" s="7"/>
    </row>
    <row r="32" spans="2:5" x14ac:dyDescent="0.2">
      <c r="D32" s="7"/>
      <c r="E32" s="7"/>
    </row>
    <row r="33" spans="2:5" x14ac:dyDescent="0.2">
      <c r="D33" s="7"/>
      <c r="E33" s="7"/>
    </row>
    <row r="34" spans="2:5" x14ac:dyDescent="0.2">
      <c r="D34" s="7"/>
      <c r="E34" s="7"/>
    </row>
    <row r="35" spans="2:5" x14ac:dyDescent="0.2">
      <c r="B35" s="3"/>
      <c r="D35" s="7"/>
    </row>
    <row r="36" spans="2:5" x14ac:dyDescent="0.2">
      <c r="C36" s="8"/>
      <c r="D36" s="7"/>
      <c r="E36" s="7"/>
    </row>
    <row r="37" spans="2:5" x14ac:dyDescent="0.2">
      <c r="C37" s="8"/>
      <c r="D37" s="7"/>
    </row>
    <row r="38" spans="2:5" x14ac:dyDescent="0.2">
      <c r="C38" s="8"/>
      <c r="D38" s="7"/>
      <c r="E38" s="7"/>
    </row>
    <row r="39" spans="2:5" x14ac:dyDescent="0.2">
      <c r="C39" s="8"/>
      <c r="D39" s="7"/>
      <c r="E39" s="7"/>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EE580-A160-4B67-9E53-800E68B61925}">
  <dimension ref="A1:F39"/>
  <sheetViews>
    <sheetView workbookViewId="0">
      <selection activeCell="J20" sqref="J20"/>
    </sheetView>
  </sheetViews>
  <sheetFormatPr defaultRowHeight="12.75" x14ac:dyDescent="0.2"/>
  <cols>
    <col min="2" max="2" width="18.140625" customWidth="1"/>
    <col min="3" max="3" width="16.28515625" customWidth="1"/>
    <col min="4" max="4" width="14.42578125" customWidth="1"/>
    <col min="5" max="5" width="17.42578125" customWidth="1"/>
    <col min="6" max="6" width="16.85546875" customWidth="1"/>
  </cols>
  <sheetData>
    <row r="1" spans="1:6" x14ac:dyDescent="0.2">
      <c r="A1" s="2" t="s">
        <v>84</v>
      </c>
    </row>
    <row r="3" spans="1:6" ht="26.25" thickBot="1" x14ac:dyDescent="0.25">
      <c r="B3" s="4" t="s">
        <v>72</v>
      </c>
      <c r="C3" s="5" t="s">
        <v>75</v>
      </c>
      <c r="D3" s="5" t="s">
        <v>85</v>
      </c>
      <c r="E3" s="5" t="s">
        <v>3</v>
      </c>
      <c r="F3" s="5" t="s">
        <v>4</v>
      </c>
    </row>
    <row r="4" spans="1:6" x14ac:dyDescent="0.2">
      <c r="B4" s="9" t="s">
        <v>77</v>
      </c>
      <c r="C4">
        <v>16</v>
      </c>
      <c r="D4" s="6">
        <v>18.2</v>
      </c>
      <c r="E4" s="6">
        <v>19.899999999999999</v>
      </c>
      <c r="F4">
        <v>1.7</v>
      </c>
    </row>
    <row r="5" spans="1:6" x14ac:dyDescent="0.2">
      <c r="B5" t="s">
        <v>79</v>
      </c>
      <c r="C5">
        <v>24</v>
      </c>
      <c r="D5" s="6">
        <v>24.1</v>
      </c>
      <c r="E5" s="6">
        <v>22.2</v>
      </c>
      <c r="F5">
        <v>-1.9</v>
      </c>
    </row>
    <row r="6" spans="1:6" x14ac:dyDescent="0.2">
      <c r="B6" t="s">
        <v>80</v>
      </c>
      <c r="C6">
        <v>20</v>
      </c>
      <c r="D6" s="6">
        <v>26.8</v>
      </c>
      <c r="E6" s="6">
        <v>24.2</v>
      </c>
      <c r="F6">
        <v>-2.6</v>
      </c>
    </row>
    <row r="7" spans="1:6" x14ac:dyDescent="0.2">
      <c r="B7" t="s">
        <v>81</v>
      </c>
      <c r="C7">
        <v>30</v>
      </c>
      <c r="D7" s="6">
        <v>35.700000000000003</v>
      </c>
      <c r="E7" s="6">
        <v>30.3</v>
      </c>
      <c r="F7">
        <v>-5.4</v>
      </c>
    </row>
    <row r="8" spans="1:6" x14ac:dyDescent="0.2">
      <c r="B8" t="s">
        <v>82</v>
      </c>
      <c r="C8">
        <v>29</v>
      </c>
      <c r="D8" s="6">
        <v>46.4</v>
      </c>
      <c r="E8" s="6">
        <v>36.1</v>
      </c>
      <c r="F8">
        <v>-10.3</v>
      </c>
    </row>
    <row r="9" spans="1:6" x14ac:dyDescent="0.2">
      <c r="B9" t="s">
        <v>83</v>
      </c>
      <c r="C9">
        <v>29</v>
      </c>
      <c r="D9" s="6">
        <v>48.2</v>
      </c>
      <c r="E9" s="6">
        <v>38.700000000000003</v>
      </c>
      <c r="F9">
        <v>-9.5</v>
      </c>
    </row>
    <row r="10" spans="1:6" x14ac:dyDescent="0.2">
      <c r="D10" s="6"/>
      <c r="E10" s="6"/>
    </row>
    <row r="11" spans="1:6" x14ac:dyDescent="0.2">
      <c r="D11" s="6"/>
      <c r="E11" s="6"/>
    </row>
    <row r="12" spans="1:6" x14ac:dyDescent="0.2">
      <c r="D12" s="6"/>
      <c r="E12" s="6"/>
    </row>
    <row r="13" spans="1:6" x14ac:dyDescent="0.2">
      <c r="D13" s="6"/>
      <c r="E13" s="6"/>
    </row>
    <row r="14" spans="1:6" x14ac:dyDescent="0.2">
      <c r="D14" s="6"/>
      <c r="E14" s="6"/>
    </row>
    <row r="15" spans="1:6" x14ac:dyDescent="0.2">
      <c r="D15" s="6"/>
      <c r="E15" s="6"/>
    </row>
    <row r="16" spans="1:6" x14ac:dyDescent="0.2">
      <c r="D16" s="6"/>
      <c r="E16" s="6"/>
    </row>
    <row r="17" spans="2:5" x14ac:dyDescent="0.2">
      <c r="D17" s="6"/>
      <c r="E17" s="6"/>
    </row>
    <row r="18" spans="2:5" x14ac:dyDescent="0.2">
      <c r="D18" s="6"/>
      <c r="E18" s="6"/>
    </row>
    <row r="19" spans="2:5" x14ac:dyDescent="0.2">
      <c r="D19" s="7"/>
      <c r="E19" s="7"/>
    </row>
    <row r="20" spans="2:5" x14ac:dyDescent="0.2">
      <c r="D20" s="7"/>
      <c r="E20" s="7"/>
    </row>
    <row r="21" spans="2:5" x14ac:dyDescent="0.2">
      <c r="D21" s="7"/>
      <c r="E21" s="7"/>
    </row>
    <row r="22" spans="2:5" x14ac:dyDescent="0.2">
      <c r="B22" s="3"/>
      <c r="D22" s="7"/>
      <c r="E22" s="7"/>
    </row>
    <row r="23" spans="2:5" x14ac:dyDescent="0.2">
      <c r="D23" s="7"/>
      <c r="E23" s="7"/>
    </row>
    <row r="24" spans="2:5" x14ac:dyDescent="0.2">
      <c r="D24" s="7"/>
      <c r="E24" s="7"/>
    </row>
    <row r="25" spans="2:5" x14ac:dyDescent="0.2">
      <c r="D25" s="7"/>
      <c r="E25" s="7"/>
    </row>
    <row r="26" spans="2:5" x14ac:dyDescent="0.2">
      <c r="D26" s="7"/>
      <c r="E26" s="7"/>
    </row>
    <row r="27" spans="2:5" x14ac:dyDescent="0.2">
      <c r="D27" s="7"/>
      <c r="E27" s="7"/>
    </row>
    <row r="28" spans="2:5" x14ac:dyDescent="0.2">
      <c r="D28" s="7"/>
      <c r="E28" s="7"/>
    </row>
    <row r="29" spans="2:5" x14ac:dyDescent="0.2">
      <c r="D29" s="7"/>
      <c r="E29" s="7"/>
    </row>
    <row r="30" spans="2:5" x14ac:dyDescent="0.2">
      <c r="D30" s="7"/>
      <c r="E30" s="7"/>
    </row>
    <row r="31" spans="2:5" x14ac:dyDescent="0.2">
      <c r="D31" s="7"/>
      <c r="E31" s="7"/>
    </row>
    <row r="32" spans="2:5" x14ac:dyDescent="0.2">
      <c r="D32" s="7"/>
      <c r="E32" s="7"/>
    </row>
    <row r="33" spans="2:5" x14ac:dyDescent="0.2">
      <c r="D33" s="7"/>
      <c r="E33" s="7"/>
    </row>
    <row r="34" spans="2:5" x14ac:dyDescent="0.2">
      <c r="D34" s="7"/>
      <c r="E34" s="7"/>
    </row>
    <row r="35" spans="2:5" x14ac:dyDescent="0.2">
      <c r="B35" s="3"/>
      <c r="D35" s="7"/>
    </row>
    <row r="36" spans="2:5" x14ac:dyDescent="0.2">
      <c r="C36" s="8"/>
      <c r="D36" s="7"/>
      <c r="E36" s="7"/>
    </row>
    <row r="37" spans="2:5" x14ac:dyDescent="0.2">
      <c r="C37" s="8"/>
      <c r="D37" s="7"/>
    </row>
    <row r="38" spans="2:5" x14ac:dyDescent="0.2">
      <c r="C38" s="8"/>
      <c r="D38" s="7"/>
      <c r="E38" s="7"/>
    </row>
    <row r="39" spans="2:5" x14ac:dyDescent="0.2">
      <c r="C39" s="8"/>
      <c r="D39" s="7"/>
      <c r="E39" s="7"/>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EBB33-0C2D-41A9-9884-488467A9F531}">
  <dimension ref="A1:F39"/>
  <sheetViews>
    <sheetView workbookViewId="0">
      <selection activeCell="A2" sqref="A2"/>
    </sheetView>
  </sheetViews>
  <sheetFormatPr defaultRowHeight="12.75" x14ac:dyDescent="0.2"/>
  <cols>
    <col min="2" max="2" width="10.28515625" customWidth="1"/>
    <col min="3" max="4" width="11.7109375" customWidth="1"/>
    <col min="5" max="5" width="14.140625" customWidth="1"/>
    <col min="6" max="6" width="11.7109375" customWidth="1"/>
  </cols>
  <sheetData>
    <row r="1" spans="1:6" x14ac:dyDescent="0.2">
      <c r="A1" s="2" t="s">
        <v>136</v>
      </c>
    </row>
    <row r="3" spans="1:6" ht="39" thickBot="1" x14ac:dyDescent="0.25">
      <c r="B3" s="4" t="s">
        <v>116</v>
      </c>
      <c r="C3" s="5" t="s">
        <v>132</v>
      </c>
      <c r="D3" s="5" t="s">
        <v>133</v>
      </c>
      <c r="E3" s="5" t="s">
        <v>134</v>
      </c>
      <c r="F3" s="5" t="s">
        <v>135</v>
      </c>
    </row>
    <row r="4" spans="1:6" x14ac:dyDescent="0.2">
      <c r="B4" t="s">
        <v>117</v>
      </c>
      <c r="C4" s="7" t="s">
        <v>118</v>
      </c>
      <c r="D4" s="7">
        <v>32</v>
      </c>
      <c r="E4" s="12" t="s">
        <v>119</v>
      </c>
      <c r="F4">
        <v>30</v>
      </c>
    </row>
    <row r="5" spans="1:6" x14ac:dyDescent="0.2">
      <c r="B5" t="s">
        <v>120</v>
      </c>
      <c r="C5" s="7" t="s">
        <v>121</v>
      </c>
      <c r="D5" s="7">
        <v>31</v>
      </c>
      <c r="E5" s="12" t="s">
        <v>122</v>
      </c>
      <c r="F5">
        <v>37</v>
      </c>
    </row>
    <row r="6" spans="1:6" x14ac:dyDescent="0.2">
      <c r="B6" t="s">
        <v>123</v>
      </c>
      <c r="C6" s="7" t="s">
        <v>124</v>
      </c>
      <c r="D6" s="7">
        <v>30</v>
      </c>
      <c r="E6" s="12" t="s">
        <v>125</v>
      </c>
      <c r="F6">
        <v>33</v>
      </c>
    </row>
    <row r="7" spans="1:6" x14ac:dyDescent="0.2">
      <c r="B7" t="s">
        <v>126</v>
      </c>
      <c r="C7" s="7" t="s">
        <v>127</v>
      </c>
      <c r="D7" s="7">
        <v>30</v>
      </c>
      <c r="E7" s="12" t="s">
        <v>128</v>
      </c>
      <c r="F7">
        <v>34</v>
      </c>
    </row>
    <row r="8" spans="1:6" x14ac:dyDescent="0.2">
      <c r="B8" t="s">
        <v>129</v>
      </c>
      <c r="C8" s="7" t="s">
        <v>130</v>
      </c>
      <c r="D8" s="7">
        <v>26</v>
      </c>
      <c r="E8" s="12" t="s">
        <v>131</v>
      </c>
      <c r="F8">
        <v>27</v>
      </c>
    </row>
    <row r="10" spans="1:6" x14ac:dyDescent="0.2">
      <c r="C10" s="7"/>
      <c r="D10" s="7"/>
      <c r="E10" s="12"/>
    </row>
    <row r="11" spans="1:6" x14ac:dyDescent="0.2">
      <c r="C11" s="7"/>
      <c r="D11" s="7"/>
      <c r="E11" s="12"/>
    </row>
    <row r="12" spans="1:6" x14ac:dyDescent="0.2">
      <c r="C12" s="7"/>
      <c r="D12" s="7"/>
      <c r="E12" s="12"/>
    </row>
    <row r="13" spans="1:6" x14ac:dyDescent="0.2">
      <c r="C13" s="7"/>
      <c r="D13" s="7"/>
      <c r="E13" s="12"/>
    </row>
    <row r="14" spans="1:6" x14ac:dyDescent="0.2">
      <c r="C14" s="7"/>
      <c r="D14" s="7"/>
      <c r="E14" s="12"/>
    </row>
    <row r="15" spans="1:6" x14ac:dyDescent="0.2">
      <c r="C15" s="7"/>
      <c r="D15" s="7"/>
      <c r="E15" s="12"/>
    </row>
    <row r="16" spans="1:6" x14ac:dyDescent="0.2">
      <c r="C16" s="7"/>
      <c r="D16" s="7"/>
      <c r="E16" s="12"/>
    </row>
    <row r="17" spans="2:5" x14ac:dyDescent="0.2">
      <c r="C17" s="7"/>
      <c r="D17" s="7"/>
      <c r="E17" s="12"/>
    </row>
    <row r="18" spans="2:5" x14ac:dyDescent="0.2">
      <c r="C18" s="7"/>
      <c r="D18" s="7"/>
      <c r="E18" s="12"/>
    </row>
    <row r="19" spans="2:5" x14ac:dyDescent="0.2">
      <c r="D19" s="7"/>
      <c r="E19" s="7"/>
    </row>
    <row r="20" spans="2:5" x14ac:dyDescent="0.2">
      <c r="E20" s="7"/>
    </row>
    <row r="21" spans="2:5" x14ac:dyDescent="0.2">
      <c r="E21" s="7"/>
    </row>
    <row r="22" spans="2:5" x14ac:dyDescent="0.2">
      <c r="B22" s="3"/>
      <c r="E22" s="7"/>
    </row>
    <row r="23" spans="2:5" x14ac:dyDescent="0.2">
      <c r="E23" s="7"/>
    </row>
    <row r="24" spans="2:5" x14ac:dyDescent="0.2">
      <c r="E24" s="7"/>
    </row>
    <row r="25" spans="2:5" x14ac:dyDescent="0.2">
      <c r="E25" s="7"/>
    </row>
    <row r="26" spans="2:5" x14ac:dyDescent="0.2">
      <c r="E26" s="7"/>
    </row>
    <row r="27" spans="2:5" x14ac:dyDescent="0.2">
      <c r="E27" s="7"/>
    </row>
    <row r="28" spans="2:5" x14ac:dyDescent="0.2">
      <c r="E28" s="7"/>
    </row>
    <row r="29" spans="2:5" x14ac:dyDescent="0.2">
      <c r="E29" s="7"/>
    </row>
    <row r="30" spans="2:5" x14ac:dyDescent="0.2">
      <c r="E30" s="7"/>
    </row>
    <row r="31" spans="2:5" x14ac:dyDescent="0.2">
      <c r="E31" s="7"/>
    </row>
    <row r="32" spans="2:5" x14ac:dyDescent="0.2">
      <c r="E32" s="7"/>
    </row>
    <row r="33" spans="2:5" x14ac:dyDescent="0.2">
      <c r="E33" s="7"/>
    </row>
    <row r="34" spans="2:5" x14ac:dyDescent="0.2">
      <c r="E34" s="7"/>
    </row>
    <row r="35" spans="2:5" x14ac:dyDescent="0.2">
      <c r="B35" s="3"/>
      <c r="D35" s="7"/>
    </row>
    <row r="36" spans="2:5" x14ac:dyDescent="0.2">
      <c r="C36" s="8"/>
      <c r="D36" s="7"/>
      <c r="E36" s="7"/>
    </row>
    <row r="37" spans="2:5" x14ac:dyDescent="0.2">
      <c r="C37" s="8"/>
      <c r="D37" s="7"/>
    </row>
    <row r="38" spans="2:5" x14ac:dyDescent="0.2">
      <c r="C38" s="8"/>
      <c r="D38" s="7"/>
      <c r="E38" s="7"/>
    </row>
    <row r="39" spans="2:5" x14ac:dyDescent="0.2">
      <c r="C39" s="8"/>
      <c r="D39" s="7"/>
      <c r="E39" s="7"/>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D29DA-6A12-4273-B83E-2D959CB409E7}">
  <dimension ref="A1:D40"/>
  <sheetViews>
    <sheetView workbookViewId="0">
      <selection activeCell="D10" sqref="D10:D11"/>
    </sheetView>
  </sheetViews>
  <sheetFormatPr defaultRowHeight="12.75" x14ac:dyDescent="0.2"/>
  <cols>
    <col min="2" max="2" width="31.42578125" bestFit="1" customWidth="1"/>
    <col min="3" max="5" width="11.7109375" customWidth="1"/>
  </cols>
  <sheetData>
    <row r="1" spans="1:4" x14ac:dyDescent="0.2">
      <c r="A1" s="2" t="s">
        <v>100</v>
      </c>
    </row>
    <row r="2" spans="1:4" x14ac:dyDescent="0.2">
      <c r="B2" s="9"/>
      <c r="C2" s="9"/>
      <c r="D2" s="9"/>
    </row>
    <row r="3" spans="1:4" ht="26.25" thickBot="1" x14ac:dyDescent="0.25">
      <c r="B3" s="20" t="s">
        <v>1</v>
      </c>
      <c r="C3" s="21" t="s">
        <v>113</v>
      </c>
      <c r="D3" s="21" t="s">
        <v>114</v>
      </c>
    </row>
    <row r="4" spans="1:4" x14ac:dyDescent="0.2">
      <c r="B4" s="3" t="s">
        <v>5</v>
      </c>
      <c r="C4" s="7"/>
      <c r="D4" s="7"/>
    </row>
    <row r="5" spans="1:4" x14ac:dyDescent="0.2">
      <c r="B5" t="s">
        <v>6</v>
      </c>
      <c r="C5" s="7">
        <v>775</v>
      </c>
      <c r="D5" s="7">
        <v>32</v>
      </c>
    </row>
    <row r="6" spans="1:4" x14ac:dyDescent="0.2">
      <c r="B6" t="s">
        <v>7</v>
      </c>
      <c r="C6" s="7">
        <v>748</v>
      </c>
      <c r="D6" s="7">
        <v>31</v>
      </c>
    </row>
    <row r="7" spans="1:4" x14ac:dyDescent="0.2">
      <c r="B7" t="s">
        <v>8</v>
      </c>
      <c r="C7" s="7">
        <v>669</v>
      </c>
      <c r="D7" s="7">
        <v>40</v>
      </c>
    </row>
    <row r="8" spans="1:4" x14ac:dyDescent="0.2">
      <c r="B8" t="s">
        <v>9</v>
      </c>
      <c r="C8" s="7">
        <v>604</v>
      </c>
      <c r="D8" s="7">
        <v>35</v>
      </c>
    </row>
    <row r="9" spans="1:4" x14ac:dyDescent="0.2">
      <c r="B9" t="s">
        <v>10</v>
      </c>
      <c r="C9" s="7">
        <v>395</v>
      </c>
      <c r="D9" s="7">
        <v>34</v>
      </c>
    </row>
    <row r="10" spans="1:4" x14ac:dyDescent="0.2">
      <c r="B10" t="s">
        <v>11</v>
      </c>
      <c r="C10" s="7">
        <v>560</v>
      </c>
      <c r="D10" s="7">
        <v>26</v>
      </c>
    </row>
    <row r="11" spans="1:4" x14ac:dyDescent="0.2">
      <c r="B11" t="s">
        <v>12</v>
      </c>
      <c r="C11" s="7">
        <v>506</v>
      </c>
      <c r="D11" s="7">
        <v>34</v>
      </c>
    </row>
    <row r="12" spans="1:4" x14ac:dyDescent="0.2">
      <c r="B12" t="s">
        <v>13</v>
      </c>
      <c r="C12" s="7">
        <v>424</v>
      </c>
      <c r="D12" s="7">
        <v>22</v>
      </c>
    </row>
    <row r="13" spans="1:4" x14ac:dyDescent="0.2">
      <c r="B13" t="s">
        <v>14</v>
      </c>
      <c r="C13" s="7">
        <v>214</v>
      </c>
      <c r="D13" s="7">
        <v>29</v>
      </c>
    </row>
    <row r="14" spans="1:4" x14ac:dyDescent="0.2">
      <c r="B14" t="s">
        <v>15</v>
      </c>
      <c r="C14" s="7">
        <v>117</v>
      </c>
      <c r="D14" s="7">
        <v>32</v>
      </c>
    </row>
    <row r="15" spans="1:4" x14ac:dyDescent="0.2">
      <c r="B15" t="s">
        <v>16</v>
      </c>
      <c r="C15" s="7">
        <v>180</v>
      </c>
      <c r="D15" s="7">
        <v>31</v>
      </c>
    </row>
    <row r="16" spans="1:4" x14ac:dyDescent="0.2">
      <c r="B16" t="s">
        <v>17</v>
      </c>
      <c r="C16" s="7">
        <v>119</v>
      </c>
      <c r="D16" s="7">
        <v>34</v>
      </c>
    </row>
    <row r="17" spans="2:4" x14ac:dyDescent="0.2">
      <c r="B17" t="s">
        <v>18</v>
      </c>
      <c r="C17" s="7">
        <v>106</v>
      </c>
      <c r="D17" s="7">
        <v>34</v>
      </c>
    </row>
    <row r="18" spans="2:4" x14ac:dyDescent="0.2">
      <c r="B18" t="s">
        <v>19</v>
      </c>
      <c r="C18">
        <v>109</v>
      </c>
      <c r="D18" s="7">
        <v>39</v>
      </c>
    </row>
    <row r="19" spans="2:4" x14ac:dyDescent="0.2">
      <c r="B19" t="s">
        <v>20</v>
      </c>
      <c r="C19">
        <v>91</v>
      </c>
      <c r="D19">
        <v>41</v>
      </c>
    </row>
    <row r="20" spans="2:4" x14ac:dyDescent="0.2">
      <c r="B20" t="s">
        <v>21</v>
      </c>
      <c r="C20">
        <v>204</v>
      </c>
      <c r="D20">
        <v>33</v>
      </c>
    </row>
    <row r="21" spans="2:4" x14ac:dyDescent="0.2">
      <c r="B21" s="9" t="s">
        <v>22</v>
      </c>
      <c r="C21">
        <v>375</v>
      </c>
      <c r="D21">
        <v>19</v>
      </c>
    </row>
    <row r="22" spans="2:4" x14ac:dyDescent="0.2">
      <c r="B22" s="3" t="s">
        <v>23</v>
      </c>
    </row>
    <row r="23" spans="2:4" x14ac:dyDescent="0.2">
      <c r="B23" t="s">
        <v>24</v>
      </c>
      <c r="C23">
        <v>47</v>
      </c>
      <c r="D23">
        <v>13</v>
      </c>
    </row>
    <row r="24" spans="2:4" x14ac:dyDescent="0.2">
      <c r="B24" t="s">
        <v>25</v>
      </c>
      <c r="C24">
        <v>9</v>
      </c>
      <c r="D24">
        <v>22</v>
      </c>
    </row>
    <row r="25" spans="2:4" x14ac:dyDescent="0.2">
      <c r="B25" t="s">
        <v>26</v>
      </c>
      <c r="C25">
        <v>44</v>
      </c>
      <c r="D25">
        <v>34</v>
      </c>
    </row>
    <row r="26" spans="2:4" x14ac:dyDescent="0.2">
      <c r="B26" t="s">
        <v>27</v>
      </c>
      <c r="C26">
        <v>56</v>
      </c>
      <c r="D26">
        <v>46</v>
      </c>
    </row>
    <row r="27" spans="2:4" x14ac:dyDescent="0.2">
      <c r="B27" t="s">
        <v>28</v>
      </c>
      <c r="C27">
        <v>52</v>
      </c>
      <c r="D27">
        <v>27</v>
      </c>
    </row>
    <row r="28" spans="2:4" x14ac:dyDescent="0.2">
      <c r="B28" t="s">
        <v>29</v>
      </c>
      <c r="C28">
        <v>68</v>
      </c>
      <c r="D28">
        <v>31</v>
      </c>
    </row>
    <row r="29" spans="2:4" x14ac:dyDescent="0.2">
      <c r="B29" t="s">
        <v>30</v>
      </c>
      <c r="C29">
        <v>36</v>
      </c>
      <c r="D29">
        <v>39</v>
      </c>
    </row>
    <row r="30" spans="2:4" x14ac:dyDescent="0.2">
      <c r="B30" t="s">
        <v>31</v>
      </c>
      <c r="C30">
        <v>39</v>
      </c>
      <c r="D30">
        <v>33</v>
      </c>
    </row>
    <row r="31" spans="2:4" x14ac:dyDescent="0.2">
      <c r="B31" t="s">
        <v>32</v>
      </c>
      <c r="C31">
        <v>60</v>
      </c>
      <c r="D31">
        <v>37</v>
      </c>
    </row>
    <row r="32" spans="2:4" x14ac:dyDescent="0.2">
      <c r="B32" t="s">
        <v>33</v>
      </c>
      <c r="C32">
        <v>77</v>
      </c>
      <c r="D32">
        <v>40</v>
      </c>
    </row>
    <row r="33" spans="2:4" x14ac:dyDescent="0.2">
      <c r="B33" t="s">
        <v>34</v>
      </c>
      <c r="C33">
        <v>19</v>
      </c>
      <c r="D33">
        <v>16</v>
      </c>
    </row>
    <row r="34" spans="2:4" x14ac:dyDescent="0.2">
      <c r="B34" s="9" t="s">
        <v>35</v>
      </c>
      <c r="C34">
        <v>68</v>
      </c>
      <c r="D34" s="7">
        <v>43</v>
      </c>
    </row>
    <row r="35" spans="2:4" x14ac:dyDescent="0.2">
      <c r="B35" s="3" t="s">
        <v>36</v>
      </c>
      <c r="C35" s="8"/>
      <c r="D35" s="7"/>
    </row>
    <row r="36" spans="2:4" x14ac:dyDescent="0.2">
      <c r="B36" t="s">
        <v>37</v>
      </c>
      <c r="C36" s="8">
        <v>16</v>
      </c>
      <c r="D36" s="7">
        <v>63</v>
      </c>
    </row>
    <row r="37" spans="2:4" x14ac:dyDescent="0.2">
      <c r="B37" t="s">
        <v>38</v>
      </c>
      <c r="C37" s="8">
        <v>19</v>
      </c>
      <c r="D37" s="7">
        <v>68</v>
      </c>
    </row>
    <row r="38" spans="2:4" x14ac:dyDescent="0.2">
      <c r="B38" t="s">
        <v>39</v>
      </c>
      <c r="C38" s="8">
        <v>9</v>
      </c>
      <c r="D38" s="7">
        <v>56</v>
      </c>
    </row>
    <row r="39" spans="2:4" x14ac:dyDescent="0.2">
      <c r="B39" t="s">
        <v>40</v>
      </c>
      <c r="C39">
        <v>32</v>
      </c>
      <c r="D39">
        <v>28</v>
      </c>
    </row>
    <row r="40" spans="2:4" x14ac:dyDescent="0.2">
      <c r="B40" t="s">
        <v>137</v>
      </c>
      <c r="C40" t="s">
        <v>138</v>
      </c>
      <c r="D40">
        <v>32</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C99BC-F4D7-4A6E-AAD6-B8BEC8C2B1E8}">
  <dimension ref="A1:E39"/>
  <sheetViews>
    <sheetView workbookViewId="0">
      <selection activeCell="A2" sqref="A2"/>
    </sheetView>
  </sheetViews>
  <sheetFormatPr defaultRowHeight="12.75" x14ac:dyDescent="0.2"/>
  <cols>
    <col min="2" max="2" width="31.42578125" bestFit="1" customWidth="1"/>
    <col min="3" max="4" width="11.7109375" customWidth="1"/>
    <col min="5" max="5" width="14.140625" customWidth="1"/>
    <col min="6" max="6" width="11.7109375" customWidth="1"/>
  </cols>
  <sheetData>
    <row r="1" spans="1:5" x14ac:dyDescent="0.2">
      <c r="A1" s="2" t="s">
        <v>115</v>
      </c>
    </row>
    <row r="3" spans="1:5" ht="13.5" thickBot="1" x14ac:dyDescent="0.25">
      <c r="B3" s="4" t="s">
        <v>1</v>
      </c>
      <c r="C3" s="5" t="s">
        <v>104</v>
      </c>
      <c r="D3" s="5" t="s">
        <v>105</v>
      </c>
      <c r="E3" s="5" t="s">
        <v>106</v>
      </c>
    </row>
    <row r="4" spans="1:5" x14ac:dyDescent="0.2">
      <c r="B4" s="9" t="s">
        <v>6</v>
      </c>
      <c r="C4" s="7">
        <v>84.8</v>
      </c>
      <c r="D4" s="7">
        <v>101.85</v>
      </c>
      <c r="E4" s="12">
        <f>(D4-C4)/C4</f>
        <v>0.20106132075471694</v>
      </c>
    </row>
    <row r="5" spans="1:5" x14ac:dyDescent="0.2">
      <c r="B5" t="s">
        <v>7</v>
      </c>
      <c r="C5" s="7">
        <v>151.55000000000001</v>
      </c>
      <c r="D5" s="7">
        <v>139.6</v>
      </c>
      <c r="E5" s="12">
        <f t="shared" ref="E5:E18" si="0">(D5-C5)/C5</f>
        <v>-7.8851864071263711E-2</v>
      </c>
    </row>
    <row r="6" spans="1:5" x14ac:dyDescent="0.2">
      <c r="B6" t="s">
        <v>8</v>
      </c>
      <c r="C6" s="7">
        <v>50.65</v>
      </c>
      <c r="D6" s="7">
        <v>48.15</v>
      </c>
      <c r="E6" s="12">
        <f t="shared" si="0"/>
        <v>-4.9358341559723594E-2</v>
      </c>
    </row>
    <row r="7" spans="1:5" x14ac:dyDescent="0.2">
      <c r="B7" t="s">
        <v>9</v>
      </c>
      <c r="C7" s="7">
        <v>81.25</v>
      </c>
      <c r="D7" s="7">
        <v>49.3</v>
      </c>
      <c r="E7" s="12">
        <f t="shared" si="0"/>
        <v>-0.39323076923076927</v>
      </c>
    </row>
    <row r="8" spans="1:5" x14ac:dyDescent="0.2">
      <c r="B8" t="s">
        <v>10</v>
      </c>
      <c r="C8" s="7">
        <v>14</v>
      </c>
      <c r="D8" s="7">
        <v>34.5</v>
      </c>
      <c r="E8" s="12">
        <f t="shared" si="0"/>
        <v>1.4642857142857142</v>
      </c>
    </row>
    <row r="9" spans="1:5" x14ac:dyDescent="0.2">
      <c r="B9" t="s">
        <v>11</v>
      </c>
      <c r="C9" s="7">
        <v>88.58</v>
      </c>
      <c r="D9" s="7">
        <v>87.88</v>
      </c>
      <c r="E9" s="12">
        <f t="shared" si="0"/>
        <v>-7.9024610521562753E-3</v>
      </c>
    </row>
    <row r="10" spans="1:5" x14ac:dyDescent="0.2">
      <c r="B10" t="s">
        <v>12</v>
      </c>
      <c r="C10" s="7">
        <v>61.65</v>
      </c>
      <c r="D10" s="7">
        <v>149.35</v>
      </c>
      <c r="E10" s="12">
        <f t="shared" si="0"/>
        <v>1.4225466342254662</v>
      </c>
    </row>
    <row r="11" spans="1:5" x14ac:dyDescent="0.2">
      <c r="B11" t="s">
        <v>13</v>
      </c>
      <c r="C11" s="7">
        <v>49.65</v>
      </c>
      <c r="D11" s="7">
        <v>56.35</v>
      </c>
      <c r="E11" s="12">
        <f t="shared" si="0"/>
        <v>0.13494461228600207</v>
      </c>
    </row>
    <row r="12" spans="1:5" x14ac:dyDescent="0.2">
      <c r="B12" t="s">
        <v>14</v>
      </c>
      <c r="C12" s="7">
        <v>34.75</v>
      </c>
      <c r="D12" s="7">
        <v>39.65</v>
      </c>
      <c r="E12" s="12">
        <f t="shared" si="0"/>
        <v>0.14100719424460428</v>
      </c>
    </row>
    <row r="13" spans="1:5" x14ac:dyDescent="0.2">
      <c r="B13" t="s">
        <v>15</v>
      </c>
      <c r="C13" s="7">
        <v>6</v>
      </c>
      <c r="D13" s="7">
        <v>18.75</v>
      </c>
      <c r="E13" s="12">
        <f t="shared" si="0"/>
        <v>2.125</v>
      </c>
    </row>
    <row r="14" spans="1:5" x14ac:dyDescent="0.2">
      <c r="B14" t="s">
        <v>16</v>
      </c>
      <c r="C14" s="7">
        <v>26.15</v>
      </c>
      <c r="D14" s="7">
        <v>14.75</v>
      </c>
      <c r="E14" s="12">
        <f t="shared" si="0"/>
        <v>-0.43594646271510512</v>
      </c>
    </row>
    <row r="15" spans="1:5" x14ac:dyDescent="0.2">
      <c r="B15" t="s">
        <v>17</v>
      </c>
      <c r="C15" s="7">
        <v>24.9</v>
      </c>
      <c r="D15" s="7">
        <v>18.399999999999999</v>
      </c>
      <c r="E15" s="12">
        <f t="shared" si="0"/>
        <v>-0.26104417670682734</v>
      </c>
    </row>
    <row r="16" spans="1:5" x14ac:dyDescent="0.2">
      <c r="B16" t="s">
        <v>18</v>
      </c>
      <c r="C16" s="7">
        <v>5.9</v>
      </c>
      <c r="D16" s="7">
        <v>10.75</v>
      </c>
      <c r="E16" s="12">
        <f t="shared" si="0"/>
        <v>0.82203389830508466</v>
      </c>
    </row>
    <row r="17" spans="2:5" x14ac:dyDescent="0.2">
      <c r="B17" t="s">
        <v>19</v>
      </c>
      <c r="C17" s="7">
        <v>23.85</v>
      </c>
      <c r="D17" s="7">
        <v>40.25</v>
      </c>
      <c r="E17" s="12">
        <f t="shared" si="0"/>
        <v>0.68763102725366865</v>
      </c>
    </row>
    <row r="18" spans="2:5" x14ac:dyDescent="0.2">
      <c r="B18" t="s">
        <v>20</v>
      </c>
      <c r="C18" s="7">
        <v>9</v>
      </c>
      <c r="D18" s="7">
        <v>30.25</v>
      </c>
      <c r="E18" s="12">
        <f t="shared" si="0"/>
        <v>2.3611111111111112</v>
      </c>
    </row>
    <row r="19" spans="2:5" x14ac:dyDescent="0.2">
      <c r="D19" s="7"/>
      <c r="E19" s="7"/>
    </row>
    <row r="20" spans="2:5" x14ac:dyDescent="0.2">
      <c r="E20" s="7"/>
    </row>
    <row r="21" spans="2:5" x14ac:dyDescent="0.2">
      <c r="E21" s="7"/>
    </row>
    <row r="22" spans="2:5" x14ac:dyDescent="0.2">
      <c r="B22" s="3"/>
      <c r="E22" s="7"/>
    </row>
    <row r="23" spans="2:5" x14ac:dyDescent="0.2">
      <c r="E23" s="7"/>
    </row>
    <row r="24" spans="2:5" x14ac:dyDescent="0.2">
      <c r="E24" s="7"/>
    </row>
    <row r="25" spans="2:5" x14ac:dyDescent="0.2">
      <c r="E25" s="7"/>
    </row>
    <row r="26" spans="2:5" x14ac:dyDescent="0.2">
      <c r="E26" s="7"/>
    </row>
    <row r="27" spans="2:5" x14ac:dyDescent="0.2">
      <c r="E27" s="7"/>
    </row>
    <row r="28" spans="2:5" x14ac:dyDescent="0.2">
      <c r="E28" s="7"/>
    </row>
    <row r="29" spans="2:5" x14ac:dyDescent="0.2">
      <c r="E29" s="7"/>
    </row>
    <row r="30" spans="2:5" x14ac:dyDescent="0.2">
      <c r="E30" s="7"/>
    </row>
    <row r="31" spans="2:5" x14ac:dyDescent="0.2">
      <c r="E31" s="7"/>
    </row>
    <row r="32" spans="2:5" x14ac:dyDescent="0.2">
      <c r="E32" s="7"/>
    </row>
    <row r="33" spans="2:5" x14ac:dyDescent="0.2">
      <c r="E33" s="7"/>
    </row>
    <row r="34" spans="2:5" x14ac:dyDescent="0.2">
      <c r="E34" s="7"/>
    </row>
    <row r="35" spans="2:5" x14ac:dyDescent="0.2">
      <c r="B35" s="3"/>
      <c r="D35" s="7"/>
    </row>
    <row r="36" spans="2:5" x14ac:dyDescent="0.2">
      <c r="C36" s="8"/>
      <c r="D36" s="7"/>
      <c r="E36" s="7"/>
    </row>
    <row r="37" spans="2:5" x14ac:dyDescent="0.2">
      <c r="C37" s="8"/>
      <c r="D37" s="7"/>
    </row>
    <row r="38" spans="2:5" x14ac:dyDescent="0.2">
      <c r="C38" s="8"/>
      <c r="D38" s="7"/>
      <c r="E38" s="7"/>
    </row>
    <row r="39" spans="2:5" x14ac:dyDescent="0.2">
      <c r="C39" s="8"/>
      <c r="D39" s="7"/>
      <c r="E39" s="7"/>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1A49D-DC57-4073-A7CB-AC53410441EB}">
  <dimension ref="A1:E39"/>
  <sheetViews>
    <sheetView workbookViewId="0">
      <selection activeCell="A2" sqref="A2"/>
    </sheetView>
  </sheetViews>
  <sheetFormatPr defaultRowHeight="12.75" x14ac:dyDescent="0.2"/>
  <cols>
    <col min="2" max="2" width="31.42578125" bestFit="1" customWidth="1"/>
    <col min="3" max="4" width="11.7109375" customWidth="1"/>
    <col min="5" max="5" width="14.140625" customWidth="1"/>
    <col min="6" max="6" width="11.7109375" customWidth="1"/>
  </cols>
  <sheetData>
    <row r="1" spans="1:5" x14ac:dyDescent="0.2">
      <c r="A1" s="2" t="s">
        <v>180</v>
      </c>
    </row>
    <row r="3" spans="1:5" ht="26.25" thickBot="1" x14ac:dyDescent="0.25">
      <c r="B3" s="4" t="s">
        <v>1</v>
      </c>
      <c r="C3" s="5" t="s">
        <v>2</v>
      </c>
      <c r="D3" s="5" t="s">
        <v>3</v>
      </c>
      <c r="E3" s="5" t="s">
        <v>140</v>
      </c>
    </row>
    <row r="4" spans="1:5" x14ac:dyDescent="0.2">
      <c r="B4" s="3" t="s">
        <v>5</v>
      </c>
      <c r="C4" s="7"/>
      <c r="D4" s="7"/>
      <c r="E4" s="12"/>
    </row>
    <row r="5" spans="1:5" x14ac:dyDescent="0.2">
      <c r="B5" t="s">
        <v>6</v>
      </c>
      <c r="C5" s="7">
        <v>22</v>
      </c>
      <c r="D5" s="7">
        <v>22</v>
      </c>
      <c r="E5" s="22">
        <v>0</v>
      </c>
    </row>
    <row r="6" spans="1:5" x14ac:dyDescent="0.2">
      <c r="B6" t="s">
        <v>7</v>
      </c>
      <c r="C6" s="7">
        <v>19</v>
      </c>
      <c r="D6" s="7">
        <v>14</v>
      </c>
      <c r="E6" s="22">
        <v>-5</v>
      </c>
    </row>
    <row r="7" spans="1:5" x14ac:dyDescent="0.2">
      <c r="B7" t="s">
        <v>8</v>
      </c>
      <c r="C7" s="7">
        <v>22</v>
      </c>
      <c r="D7" s="7">
        <v>26</v>
      </c>
      <c r="E7" s="22">
        <v>4</v>
      </c>
    </row>
    <row r="8" spans="1:5" x14ac:dyDescent="0.2">
      <c r="B8" t="s">
        <v>9</v>
      </c>
      <c r="C8" s="7">
        <v>21</v>
      </c>
      <c r="D8" s="7">
        <v>28</v>
      </c>
      <c r="E8" s="22">
        <v>7</v>
      </c>
    </row>
    <row r="9" spans="1:5" x14ac:dyDescent="0.2">
      <c r="B9" t="s">
        <v>10</v>
      </c>
      <c r="C9" s="7">
        <v>22</v>
      </c>
      <c r="D9" s="7">
        <v>26</v>
      </c>
      <c r="E9" s="22">
        <v>4</v>
      </c>
    </row>
    <row r="10" spans="1:5" x14ac:dyDescent="0.2">
      <c r="B10" t="s">
        <v>11</v>
      </c>
      <c r="C10" s="7">
        <v>17</v>
      </c>
      <c r="D10" s="7">
        <v>24</v>
      </c>
      <c r="E10" s="22">
        <v>7</v>
      </c>
    </row>
    <row r="11" spans="1:5" x14ac:dyDescent="0.2">
      <c r="B11" t="s">
        <v>12</v>
      </c>
      <c r="C11" s="7">
        <v>23</v>
      </c>
      <c r="D11" s="7">
        <v>21</v>
      </c>
      <c r="E11" s="22">
        <v>-2</v>
      </c>
    </row>
    <row r="12" spans="1:5" x14ac:dyDescent="0.2">
      <c r="B12" t="s">
        <v>13</v>
      </c>
      <c r="C12" s="7">
        <v>6</v>
      </c>
      <c r="D12" s="7">
        <v>12</v>
      </c>
      <c r="E12" s="22">
        <v>6</v>
      </c>
    </row>
    <row r="13" spans="1:5" x14ac:dyDescent="0.2">
      <c r="B13" t="s">
        <v>14</v>
      </c>
      <c r="C13" s="7">
        <v>8</v>
      </c>
      <c r="D13" s="7">
        <v>14</v>
      </c>
      <c r="E13" s="22">
        <v>6</v>
      </c>
    </row>
    <row r="14" spans="1:5" x14ac:dyDescent="0.2">
      <c r="B14" t="s">
        <v>15</v>
      </c>
      <c r="C14" s="7">
        <v>18</v>
      </c>
      <c r="D14" s="7">
        <v>22</v>
      </c>
      <c r="E14" s="22">
        <v>4</v>
      </c>
    </row>
    <row r="15" spans="1:5" x14ac:dyDescent="0.2">
      <c r="B15" t="s">
        <v>139</v>
      </c>
      <c r="C15" s="7">
        <v>21</v>
      </c>
      <c r="D15" s="7">
        <v>20</v>
      </c>
      <c r="E15" s="22">
        <v>-1</v>
      </c>
    </row>
    <row r="16" spans="1:5" x14ac:dyDescent="0.2">
      <c r="B16" t="s">
        <v>17</v>
      </c>
      <c r="C16" s="7">
        <v>21</v>
      </c>
      <c r="D16" s="7">
        <v>6</v>
      </c>
      <c r="E16" s="22">
        <v>-15</v>
      </c>
    </row>
    <row r="17" spans="2:5" x14ac:dyDescent="0.2">
      <c r="B17" t="s">
        <v>18</v>
      </c>
      <c r="C17" s="7">
        <v>18</v>
      </c>
      <c r="D17" s="7">
        <v>10</v>
      </c>
      <c r="E17" s="22">
        <v>-8</v>
      </c>
    </row>
    <row r="18" spans="2:5" x14ac:dyDescent="0.2">
      <c r="B18" t="s">
        <v>21</v>
      </c>
      <c r="C18" s="7">
        <v>26</v>
      </c>
      <c r="D18" s="7">
        <v>32</v>
      </c>
      <c r="E18" s="22">
        <v>6</v>
      </c>
    </row>
    <row r="19" spans="2:5" x14ac:dyDescent="0.2">
      <c r="B19" t="s">
        <v>22</v>
      </c>
      <c r="C19">
        <v>6</v>
      </c>
      <c r="D19" s="7">
        <v>14</v>
      </c>
      <c r="E19" s="7">
        <v>8</v>
      </c>
    </row>
    <row r="20" spans="2:5" x14ac:dyDescent="0.2">
      <c r="B20" s="3" t="s">
        <v>23</v>
      </c>
      <c r="E20" s="7"/>
    </row>
    <row r="21" spans="2:5" x14ac:dyDescent="0.2">
      <c r="B21" t="s">
        <v>35</v>
      </c>
      <c r="C21">
        <v>20</v>
      </c>
      <c r="D21">
        <v>12</v>
      </c>
      <c r="E21" s="7">
        <v>-8</v>
      </c>
    </row>
    <row r="22" spans="2:5" x14ac:dyDescent="0.2">
      <c r="B22" s="3"/>
      <c r="E22" s="7"/>
    </row>
    <row r="23" spans="2:5" x14ac:dyDescent="0.2">
      <c r="B23" t="s">
        <v>141</v>
      </c>
      <c r="E23" s="7"/>
    </row>
    <row r="24" spans="2:5" x14ac:dyDescent="0.2">
      <c r="E24" s="7"/>
    </row>
    <row r="25" spans="2:5" x14ac:dyDescent="0.2">
      <c r="E25" s="7"/>
    </row>
    <row r="26" spans="2:5" x14ac:dyDescent="0.2">
      <c r="E26" s="7"/>
    </row>
    <row r="27" spans="2:5" x14ac:dyDescent="0.2">
      <c r="E27" s="7"/>
    </row>
    <row r="28" spans="2:5" x14ac:dyDescent="0.2">
      <c r="E28" s="7"/>
    </row>
    <row r="29" spans="2:5" x14ac:dyDescent="0.2">
      <c r="E29" s="7"/>
    </row>
    <row r="30" spans="2:5" x14ac:dyDescent="0.2">
      <c r="E30" s="7"/>
    </row>
    <row r="31" spans="2:5" x14ac:dyDescent="0.2">
      <c r="E31" s="7"/>
    </row>
    <row r="32" spans="2:5" x14ac:dyDescent="0.2">
      <c r="E32" s="7"/>
    </row>
    <row r="33" spans="2:5" x14ac:dyDescent="0.2">
      <c r="E33" s="7"/>
    </row>
    <row r="34" spans="2:5" x14ac:dyDescent="0.2">
      <c r="E34" s="7"/>
    </row>
    <row r="35" spans="2:5" x14ac:dyDescent="0.2">
      <c r="B35" s="3"/>
      <c r="D35" s="7"/>
    </row>
    <row r="36" spans="2:5" x14ac:dyDescent="0.2">
      <c r="C36" s="8"/>
      <c r="D36" s="7"/>
      <c r="E36" s="7"/>
    </row>
    <row r="37" spans="2:5" x14ac:dyDescent="0.2">
      <c r="C37" s="8"/>
      <c r="D37" s="7"/>
    </row>
    <row r="38" spans="2:5" x14ac:dyDescent="0.2">
      <c r="C38" s="8"/>
      <c r="D38" s="7"/>
      <c r="E38" s="7"/>
    </row>
    <row r="39" spans="2:5" x14ac:dyDescent="0.2">
      <c r="C39" s="8"/>
      <c r="D39" s="7"/>
      <c r="E39" s="7"/>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8826A-83A3-40FC-BCF7-AB21C98F6CB7}">
  <dimension ref="A1:E39"/>
  <sheetViews>
    <sheetView workbookViewId="0">
      <selection activeCell="A2" sqref="A2"/>
    </sheetView>
  </sheetViews>
  <sheetFormatPr defaultRowHeight="12.75" x14ac:dyDescent="0.2"/>
  <cols>
    <col min="2" max="2" width="31.42578125" bestFit="1" customWidth="1"/>
    <col min="3" max="4" width="11.7109375" customWidth="1"/>
    <col min="5" max="5" width="14.140625" customWidth="1"/>
    <col min="6" max="6" width="11.7109375" customWidth="1"/>
  </cols>
  <sheetData>
    <row r="1" spans="1:5" x14ac:dyDescent="0.2">
      <c r="A1" s="2" t="s">
        <v>181</v>
      </c>
    </row>
    <row r="3" spans="1:5" ht="26.25" thickBot="1" x14ac:dyDescent="0.25">
      <c r="B3" s="4" t="s">
        <v>1</v>
      </c>
      <c r="C3" s="5" t="s">
        <v>2</v>
      </c>
      <c r="D3" s="5" t="s">
        <v>3</v>
      </c>
      <c r="E3" s="5" t="s">
        <v>140</v>
      </c>
    </row>
    <row r="4" spans="1:5" x14ac:dyDescent="0.2">
      <c r="B4" s="3" t="s">
        <v>5</v>
      </c>
      <c r="C4" s="7"/>
      <c r="D4" s="7"/>
      <c r="E4" s="12"/>
    </row>
    <row r="5" spans="1:5" x14ac:dyDescent="0.2">
      <c r="B5" t="s">
        <v>6</v>
      </c>
      <c r="C5" s="7">
        <v>24</v>
      </c>
      <c r="D5" s="7">
        <v>26</v>
      </c>
      <c r="E5" s="22">
        <v>2</v>
      </c>
    </row>
    <row r="6" spans="1:5" x14ac:dyDescent="0.2">
      <c r="B6" t="s">
        <v>7</v>
      </c>
      <c r="C6" s="7">
        <v>20</v>
      </c>
      <c r="D6" s="7">
        <v>17</v>
      </c>
      <c r="E6" s="22">
        <v>-3</v>
      </c>
    </row>
    <row r="7" spans="1:5" x14ac:dyDescent="0.2">
      <c r="B7" t="s">
        <v>8</v>
      </c>
      <c r="C7" s="7">
        <v>28</v>
      </c>
      <c r="D7" s="7">
        <v>22</v>
      </c>
      <c r="E7" s="22">
        <v>-6</v>
      </c>
    </row>
    <row r="8" spans="1:5" x14ac:dyDescent="0.2">
      <c r="B8" t="s">
        <v>9</v>
      </c>
      <c r="C8" s="7">
        <v>30</v>
      </c>
      <c r="D8" s="7">
        <v>24</v>
      </c>
      <c r="E8" s="22">
        <v>-6</v>
      </c>
    </row>
    <row r="9" spans="1:5" x14ac:dyDescent="0.2">
      <c r="B9" t="s">
        <v>10</v>
      </c>
      <c r="C9" s="7">
        <v>28</v>
      </c>
      <c r="D9" s="7">
        <v>34</v>
      </c>
      <c r="E9" s="22">
        <v>6</v>
      </c>
    </row>
    <row r="10" spans="1:5" x14ac:dyDescent="0.2">
      <c r="B10" t="s">
        <v>11</v>
      </c>
      <c r="C10" s="7">
        <v>26</v>
      </c>
      <c r="D10" s="7">
        <v>19</v>
      </c>
      <c r="E10" s="22">
        <v>-7</v>
      </c>
    </row>
    <row r="11" spans="1:5" x14ac:dyDescent="0.2">
      <c r="B11" t="s">
        <v>12</v>
      </c>
      <c r="C11" s="7">
        <v>27</v>
      </c>
      <c r="D11" s="7">
        <v>21</v>
      </c>
      <c r="E11" s="22">
        <v>-6</v>
      </c>
    </row>
    <row r="12" spans="1:5" x14ac:dyDescent="0.2">
      <c r="B12" t="s">
        <v>13</v>
      </c>
      <c r="C12" s="7">
        <v>13</v>
      </c>
      <c r="D12" s="7">
        <v>8</v>
      </c>
      <c r="E12" s="22">
        <v>-5</v>
      </c>
    </row>
    <row r="13" spans="1:5" x14ac:dyDescent="0.2">
      <c r="B13" t="s">
        <v>14</v>
      </c>
      <c r="C13" s="7">
        <v>15</v>
      </c>
      <c r="D13" s="7">
        <v>8</v>
      </c>
      <c r="E13" s="22">
        <v>-7</v>
      </c>
    </row>
    <row r="14" spans="1:5" x14ac:dyDescent="0.2">
      <c r="B14" t="s">
        <v>15</v>
      </c>
      <c r="C14" s="7">
        <v>24</v>
      </c>
      <c r="D14" s="7">
        <v>35</v>
      </c>
      <c r="E14" s="22">
        <v>11</v>
      </c>
    </row>
    <row r="15" spans="1:5" x14ac:dyDescent="0.2">
      <c r="B15" t="s">
        <v>16</v>
      </c>
      <c r="C15" s="7">
        <v>27</v>
      </c>
      <c r="D15" s="7">
        <v>22</v>
      </c>
      <c r="E15" s="22">
        <v>-5</v>
      </c>
    </row>
    <row r="16" spans="1:5" x14ac:dyDescent="0.2">
      <c r="B16" t="s">
        <v>17</v>
      </c>
      <c r="C16" s="7">
        <v>24</v>
      </c>
      <c r="D16" s="7">
        <v>23</v>
      </c>
      <c r="E16" s="22">
        <v>-1</v>
      </c>
    </row>
    <row r="17" spans="2:5" x14ac:dyDescent="0.2">
      <c r="B17" t="s">
        <v>139</v>
      </c>
      <c r="C17" s="7">
        <v>18</v>
      </c>
      <c r="D17" s="7">
        <v>9</v>
      </c>
      <c r="E17" s="22">
        <v>-9</v>
      </c>
    </row>
    <row r="18" spans="2:5" x14ac:dyDescent="0.2">
      <c r="B18" t="s">
        <v>21</v>
      </c>
      <c r="C18" s="7">
        <v>34</v>
      </c>
      <c r="D18" s="7">
        <v>25</v>
      </c>
      <c r="E18" s="22">
        <v>-9</v>
      </c>
    </row>
    <row r="19" spans="2:5" x14ac:dyDescent="0.2">
      <c r="B19" t="s">
        <v>22</v>
      </c>
      <c r="C19">
        <v>15</v>
      </c>
      <c r="D19" s="7">
        <v>10</v>
      </c>
      <c r="E19" s="7">
        <v>-5</v>
      </c>
    </row>
    <row r="20" spans="2:5" x14ac:dyDescent="0.2">
      <c r="B20" s="3" t="s">
        <v>23</v>
      </c>
      <c r="E20" s="7"/>
    </row>
    <row r="21" spans="2:5" x14ac:dyDescent="0.2">
      <c r="B21" t="s">
        <v>24</v>
      </c>
      <c r="C21">
        <v>18</v>
      </c>
      <c r="D21">
        <v>0</v>
      </c>
      <c r="E21" s="7">
        <v>-18</v>
      </c>
    </row>
    <row r="22" spans="2:5" x14ac:dyDescent="0.2">
      <c r="B22" s="9" t="s">
        <v>26</v>
      </c>
      <c r="C22">
        <v>45</v>
      </c>
      <c r="D22" t="s">
        <v>145</v>
      </c>
      <c r="E22" s="7">
        <v>-6</v>
      </c>
    </row>
    <row r="23" spans="2:5" x14ac:dyDescent="0.2">
      <c r="B23" t="s">
        <v>29</v>
      </c>
      <c r="C23">
        <v>24</v>
      </c>
      <c r="D23">
        <v>22</v>
      </c>
      <c r="E23" s="7">
        <v>-2</v>
      </c>
    </row>
    <row r="24" spans="2:5" x14ac:dyDescent="0.2">
      <c r="B24" t="s">
        <v>31</v>
      </c>
      <c r="C24">
        <v>9</v>
      </c>
      <c r="D24">
        <v>12</v>
      </c>
      <c r="E24" s="7">
        <v>3</v>
      </c>
    </row>
    <row r="25" spans="2:5" x14ac:dyDescent="0.2">
      <c r="B25" t="s">
        <v>33</v>
      </c>
      <c r="C25">
        <v>26</v>
      </c>
      <c r="D25">
        <v>35</v>
      </c>
      <c r="E25" s="7">
        <v>9</v>
      </c>
    </row>
    <row r="26" spans="2:5" x14ac:dyDescent="0.2">
      <c r="B26" t="s">
        <v>35</v>
      </c>
      <c r="C26">
        <v>18</v>
      </c>
      <c r="D26">
        <v>20</v>
      </c>
      <c r="E26" s="7">
        <v>2</v>
      </c>
    </row>
    <row r="27" spans="2:5" x14ac:dyDescent="0.2">
      <c r="B27" t="s">
        <v>142</v>
      </c>
      <c r="C27">
        <v>21</v>
      </c>
      <c r="D27">
        <v>22</v>
      </c>
      <c r="E27" s="7">
        <v>1</v>
      </c>
    </row>
    <row r="28" spans="2:5" x14ac:dyDescent="0.2">
      <c r="B28" t="s">
        <v>143</v>
      </c>
      <c r="C28">
        <v>25</v>
      </c>
      <c r="D28" t="s">
        <v>146</v>
      </c>
      <c r="E28" s="7">
        <v>8</v>
      </c>
    </row>
    <row r="29" spans="2:5" x14ac:dyDescent="0.2">
      <c r="B29" t="s">
        <v>144</v>
      </c>
      <c r="C29">
        <v>34</v>
      </c>
      <c r="D29">
        <v>29</v>
      </c>
      <c r="E29" s="7">
        <v>-5</v>
      </c>
    </row>
    <row r="30" spans="2:5" x14ac:dyDescent="0.2">
      <c r="E30" s="7"/>
    </row>
    <row r="31" spans="2:5" x14ac:dyDescent="0.2">
      <c r="B31" t="s">
        <v>141</v>
      </c>
      <c r="E31" s="7"/>
    </row>
    <row r="32" spans="2:5" x14ac:dyDescent="0.2">
      <c r="B32" t="s">
        <v>147</v>
      </c>
      <c r="E32" s="7"/>
    </row>
    <row r="33" spans="2:5" x14ac:dyDescent="0.2">
      <c r="E33" s="7"/>
    </row>
    <row r="34" spans="2:5" x14ac:dyDescent="0.2">
      <c r="E34" s="7"/>
    </row>
    <row r="35" spans="2:5" x14ac:dyDescent="0.2">
      <c r="B35" s="3"/>
      <c r="D35" s="7"/>
    </row>
    <row r="36" spans="2:5" x14ac:dyDescent="0.2">
      <c r="C36" s="8"/>
      <c r="D36" s="7"/>
      <c r="E36" s="7"/>
    </row>
    <row r="37" spans="2:5" x14ac:dyDescent="0.2">
      <c r="C37" s="8"/>
      <c r="D37" s="7"/>
    </row>
    <row r="38" spans="2:5" x14ac:dyDescent="0.2">
      <c r="C38" s="8"/>
      <c r="D38" s="7"/>
      <c r="E38" s="7"/>
    </row>
    <row r="39" spans="2:5" x14ac:dyDescent="0.2">
      <c r="C39" s="8"/>
      <c r="D39" s="7"/>
      <c r="E39" s="7"/>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8F647-B39E-4728-BA68-44287A1FA7B1}">
  <dimension ref="A1:E51"/>
  <sheetViews>
    <sheetView workbookViewId="0">
      <selection activeCell="A2" sqref="A2"/>
    </sheetView>
  </sheetViews>
  <sheetFormatPr defaultRowHeight="12.75" x14ac:dyDescent="0.2"/>
  <cols>
    <col min="2" max="2" width="31.42578125" bestFit="1" customWidth="1"/>
    <col min="3" max="4" width="11.7109375" customWidth="1"/>
    <col min="5" max="5" width="14.140625" customWidth="1"/>
    <col min="6" max="6" width="11.7109375" customWidth="1"/>
  </cols>
  <sheetData>
    <row r="1" spans="1:5" x14ac:dyDescent="0.2">
      <c r="A1" s="2" t="s">
        <v>182</v>
      </c>
    </row>
    <row r="3" spans="1:5" ht="26.25" thickBot="1" x14ac:dyDescent="0.25">
      <c r="B3" s="4" t="s">
        <v>1</v>
      </c>
      <c r="C3" s="5" t="s">
        <v>2</v>
      </c>
      <c r="D3" s="5" t="s">
        <v>3</v>
      </c>
      <c r="E3" s="5" t="s">
        <v>140</v>
      </c>
    </row>
    <row r="4" spans="1:5" x14ac:dyDescent="0.2">
      <c r="B4" s="3" t="s">
        <v>5</v>
      </c>
      <c r="C4" s="7"/>
      <c r="D4" s="7"/>
      <c r="E4" s="12"/>
    </row>
    <row r="5" spans="1:5" x14ac:dyDescent="0.2">
      <c r="B5" t="s">
        <v>6</v>
      </c>
      <c r="C5" s="7">
        <v>27</v>
      </c>
      <c r="D5" s="7">
        <v>25</v>
      </c>
      <c r="E5" s="22">
        <v>-2</v>
      </c>
    </row>
    <row r="6" spans="1:5" x14ac:dyDescent="0.2">
      <c r="B6" t="s">
        <v>7</v>
      </c>
      <c r="C6" s="7">
        <v>26</v>
      </c>
      <c r="D6" s="7">
        <v>29</v>
      </c>
      <c r="E6" s="22">
        <v>3</v>
      </c>
    </row>
    <row r="7" spans="1:5" x14ac:dyDescent="0.2">
      <c r="B7" t="s">
        <v>8</v>
      </c>
      <c r="C7" s="7">
        <v>28</v>
      </c>
      <c r="D7" s="7">
        <v>28</v>
      </c>
      <c r="E7" s="22">
        <v>0</v>
      </c>
    </row>
    <row r="8" spans="1:5" x14ac:dyDescent="0.2">
      <c r="B8" t="s">
        <v>9</v>
      </c>
      <c r="C8" s="7">
        <v>30</v>
      </c>
      <c r="D8" s="7">
        <v>35</v>
      </c>
      <c r="E8" s="22">
        <v>5</v>
      </c>
    </row>
    <row r="9" spans="1:5" x14ac:dyDescent="0.2">
      <c r="B9" t="s">
        <v>10</v>
      </c>
      <c r="C9" s="7">
        <v>34</v>
      </c>
      <c r="D9" s="7">
        <v>34</v>
      </c>
      <c r="E9" s="22">
        <v>0</v>
      </c>
    </row>
    <row r="10" spans="1:5" x14ac:dyDescent="0.2">
      <c r="B10" t="s">
        <v>11</v>
      </c>
      <c r="C10" s="7">
        <v>27</v>
      </c>
      <c r="D10" s="7">
        <v>21</v>
      </c>
      <c r="E10" s="22">
        <v>-6</v>
      </c>
    </row>
    <row r="11" spans="1:5" x14ac:dyDescent="0.2">
      <c r="B11" t="s">
        <v>12</v>
      </c>
      <c r="C11" s="7">
        <v>30</v>
      </c>
      <c r="D11" s="7">
        <v>34</v>
      </c>
      <c r="E11" s="22">
        <v>4</v>
      </c>
    </row>
    <row r="12" spans="1:5" x14ac:dyDescent="0.2">
      <c r="B12" t="s">
        <v>13</v>
      </c>
      <c r="C12" s="7">
        <v>15</v>
      </c>
      <c r="D12" s="7">
        <v>15</v>
      </c>
      <c r="E12" s="22">
        <v>0</v>
      </c>
    </row>
    <row r="13" spans="1:5" x14ac:dyDescent="0.2">
      <c r="B13" t="s">
        <v>14</v>
      </c>
      <c r="C13" s="7">
        <v>15</v>
      </c>
      <c r="D13" s="7">
        <v>26</v>
      </c>
      <c r="E13" s="22">
        <v>11</v>
      </c>
    </row>
    <row r="14" spans="1:5" x14ac:dyDescent="0.2">
      <c r="B14" t="s">
        <v>15</v>
      </c>
      <c r="C14" s="7">
        <v>33</v>
      </c>
      <c r="D14" s="7">
        <v>16</v>
      </c>
      <c r="E14" s="22">
        <v>-17</v>
      </c>
    </row>
    <row r="15" spans="1:5" x14ac:dyDescent="0.2">
      <c r="B15" t="s">
        <v>16</v>
      </c>
      <c r="C15" s="7">
        <v>30</v>
      </c>
      <c r="D15" s="7">
        <v>23</v>
      </c>
      <c r="E15" s="22">
        <v>-7</v>
      </c>
    </row>
    <row r="16" spans="1:5" x14ac:dyDescent="0.2">
      <c r="B16" t="s">
        <v>17</v>
      </c>
      <c r="C16" s="7">
        <v>36</v>
      </c>
      <c r="D16" s="7">
        <v>24</v>
      </c>
      <c r="E16" s="22">
        <v>-12</v>
      </c>
    </row>
    <row r="17" spans="2:5" x14ac:dyDescent="0.2">
      <c r="B17" t="s">
        <v>18</v>
      </c>
      <c r="C17" s="7">
        <v>22</v>
      </c>
      <c r="D17" s="7">
        <v>26</v>
      </c>
      <c r="E17" s="22">
        <v>4</v>
      </c>
    </row>
    <row r="18" spans="2:5" x14ac:dyDescent="0.2">
      <c r="B18" t="s">
        <v>21</v>
      </c>
      <c r="C18" s="7">
        <v>34</v>
      </c>
      <c r="D18" s="7">
        <v>23</v>
      </c>
      <c r="E18" s="22">
        <v>-11</v>
      </c>
    </row>
    <row r="19" spans="2:5" x14ac:dyDescent="0.2">
      <c r="B19" t="s">
        <v>22</v>
      </c>
      <c r="C19">
        <v>15</v>
      </c>
      <c r="D19" s="7">
        <v>9</v>
      </c>
      <c r="E19" s="7">
        <v>-6</v>
      </c>
    </row>
    <row r="20" spans="2:5" x14ac:dyDescent="0.2">
      <c r="B20" s="3" t="s">
        <v>23</v>
      </c>
      <c r="E20" s="7"/>
    </row>
    <row r="21" spans="2:5" x14ac:dyDescent="0.2">
      <c r="B21" t="s">
        <v>24</v>
      </c>
      <c r="C21">
        <v>26</v>
      </c>
      <c r="D21">
        <v>18</v>
      </c>
      <c r="E21" s="7">
        <v>-8</v>
      </c>
    </row>
    <row r="22" spans="2:5" x14ac:dyDescent="0.2">
      <c r="B22" s="9" t="s">
        <v>25</v>
      </c>
      <c r="C22" t="s">
        <v>43</v>
      </c>
      <c r="D22">
        <v>41</v>
      </c>
      <c r="E22" s="7">
        <v>0</v>
      </c>
    </row>
    <row r="23" spans="2:5" x14ac:dyDescent="0.2">
      <c r="B23" t="s">
        <v>26</v>
      </c>
      <c r="C23" t="s">
        <v>43</v>
      </c>
      <c r="D23">
        <v>41</v>
      </c>
      <c r="E23" s="7">
        <v>0</v>
      </c>
    </row>
    <row r="24" spans="2:5" x14ac:dyDescent="0.2">
      <c r="B24" t="s">
        <v>27</v>
      </c>
      <c r="C24" t="s">
        <v>43</v>
      </c>
      <c r="D24">
        <v>38</v>
      </c>
      <c r="E24" s="7">
        <v>-2</v>
      </c>
    </row>
    <row r="25" spans="2:5" x14ac:dyDescent="0.2">
      <c r="B25" t="s">
        <v>28</v>
      </c>
      <c r="C25" t="s">
        <v>43</v>
      </c>
      <c r="D25">
        <v>33</v>
      </c>
      <c r="E25" s="7">
        <v>-7</v>
      </c>
    </row>
    <row r="26" spans="2:5" x14ac:dyDescent="0.2">
      <c r="B26" t="s">
        <v>29</v>
      </c>
      <c r="C26" t="s">
        <v>43</v>
      </c>
      <c r="D26">
        <v>40</v>
      </c>
      <c r="E26" s="7">
        <v>0</v>
      </c>
    </row>
    <row r="27" spans="2:5" x14ac:dyDescent="0.2">
      <c r="B27" t="s">
        <v>30</v>
      </c>
      <c r="C27" t="s">
        <v>43</v>
      </c>
      <c r="D27">
        <v>42</v>
      </c>
      <c r="E27" s="7">
        <v>0</v>
      </c>
    </row>
    <row r="28" spans="2:5" x14ac:dyDescent="0.2">
      <c r="B28" t="s">
        <v>31</v>
      </c>
      <c r="C28" t="s">
        <v>43</v>
      </c>
      <c r="D28">
        <v>32</v>
      </c>
      <c r="E28" s="7">
        <v>-8</v>
      </c>
    </row>
    <row r="29" spans="2:5" x14ac:dyDescent="0.2">
      <c r="B29" t="s">
        <v>32</v>
      </c>
      <c r="C29" t="s">
        <v>43</v>
      </c>
      <c r="D29">
        <v>43</v>
      </c>
      <c r="E29" s="7">
        <v>0</v>
      </c>
    </row>
    <row r="30" spans="2:5" x14ac:dyDescent="0.2">
      <c r="B30" t="s">
        <v>33</v>
      </c>
      <c r="C30" t="s">
        <v>43</v>
      </c>
      <c r="D30">
        <v>45</v>
      </c>
      <c r="E30" s="7">
        <v>0</v>
      </c>
    </row>
    <row r="31" spans="2:5" x14ac:dyDescent="0.2">
      <c r="B31" t="s">
        <v>35</v>
      </c>
      <c r="C31">
        <v>28</v>
      </c>
      <c r="D31">
        <v>34</v>
      </c>
      <c r="E31" s="7">
        <v>6</v>
      </c>
    </row>
    <row r="32" spans="2:5" x14ac:dyDescent="0.2">
      <c r="B32" t="s">
        <v>142</v>
      </c>
      <c r="C32">
        <v>24</v>
      </c>
      <c r="D32">
        <v>22</v>
      </c>
      <c r="E32" s="7">
        <v>-2</v>
      </c>
    </row>
    <row r="33" spans="2:5" x14ac:dyDescent="0.2">
      <c r="B33" t="s">
        <v>144</v>
      </c>
      <c r="C33">
        <v>40</v>
      </c>
      <c r="D33">
        <v>50</v>
      </c>
      <c r="E33" s="7">
        <v>10</v>
      </c>
    </row>
    <row r="34" spans="2:5" x14ac:dyDescent="0.2">
      <c r="B34" t="s">
        <v>148</v>
      </c>
      <c r="C34">
        <v>23</v>
      </c>
      <c r="D34">
        <v>29</v>
      </c>
      <c r="E34" s="7">
        <v>6</v>
      </c>
    </row>
    <row r="35" spans="2:5" x14ac:dyDescent="0.2">
      <c r="B35" s="9" t="s">
        <v>149</v>
      </c>
      <c r="C35" t="s">
        <v>43</v>
      </c>
      <c r="D35" s="7">
        <v>20</v>
      </c>
      <c r="E35">
        <v>-20</v>
      </c>
    </row>
    <row r="36" spans="2:5" x14ac:dyDescent="0.2">
      <c r="B36" t="s">
        <v>143</v>
      </c>
      <c r="C36" s="8" t="s">
        <v>43</v>
      </c>
      <c r="D36" s="7" t="s">
        <v>154</v>
      </c>
      <c r="E36" s="7"/>
    </row>
    <row r="37" spans="2:5" x14ac:dyDescent="0.2">
      <c r="B37" s="3" t="s">
        <v>36</v>
      </c>
      <c r="C37" s="8"/>
      <c r="D37" s="7"/>
    </row>
    <row r="38" spans="2:5" x14ac:dyDescent="0.2">
      <c r="B38" t="s">
        <v>38</v>
      </c>
      <c r="C38" s="8" t="s">
        <v>43</v>
      </c>
      <c r="D38" s="7">
        <v>59</v>
      </c>
      <c r="E38" s="7">
        <v>0</v>
      </c>
    </row>
    <row r="39" spans="2:5" x14ac:dyDescent="0.2">
      <c r="B39" t="s">
        <v>39</v>
      </c>
      <c r="C39" s="8" t="s">
        <v>43</v>
      </c>
      <c r="D39" s="7">
        <v>56</v>
      </c>
      <c r="E39" s="7">
        <v>0</v>
      </c>
    </row>
    <row r="40" spans="2:5" x14ac:dyDescent="0.2">
      <c r="B40" t="s">
        <v>40</v>
      </c>
      <c r="C40" t="s">
        <v>43</v>
      </c>
      <c r="D40">
        <v>26</v>
      </c>
      <c r="E40">
        <v>-14</v>
      </c>
    </row>
    <row r="41" spans="2:5" x14ac:dyDescent="0.2">
      <c r="B41" t="s">
        <v>150</v>
      </c>
      <c r="C41" t="s">
        <v>43</v>
      </c>
      <c r="D41">
        <v>74</v>
      </c>
      <c r="E41">
        <v>14</v>
      </c>
    </row>
    <row r="42" spans="2:5" x14ac:dyDescent="0.2">
      <c r="B42" t="s">
        <v>151</v>
      </c>
      <c r="C42" t="s">
        <v>43</v>
      </c>
      <c r="D42" t="s">
        <v>155</v>
      </c>
    </row>
    <row r="43" spans="2:5" x14ac:dyDescent="0.2">
      <c r="B43" t="s">
        <v>152</v>
      </c>
      <c r="C43" t="s">
        <v>43</v>
      </c>
      <c r="D43">
        <v>33</v>
      </c>
      <c r="E43">
        <v>-7</v>
      </c>
    </row>
    <row r="44" spans="2:5" x14ac:dyDescent="0.2">
      <c r="B44" t="s">
        <v>153</v>
      </c>
      <c r="C44" t="s">
        <v>43</v>
      </c>
      <c r="D44">
        <v>59</v>
      </c>
      <c r="E44">
        <v>0</v>
      </c>
    </row>
    <row r="46" spans="2:5" x14ac:dyDescent="0.2">
      <c r="B46" t="s">
        <v>157</v>
      </c>
    </row>
    <row r="47" spans="2:5" x14ac:dyDescent="0.2">
      <c r="B47" t="s">
        <v>156</v>
      </c>
    </row>
    <row r="49" spans="2:2" x14ac:dyDescent="0.2">
      <c r="B49" t="s">
        <v>158</v>
      </c>
    </row>
    <row r="51" spans="2:2" x14ac:dyDescent="0.2">
      <c r="B51" t="s">
        <v>159</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ACC10-F77E-45B9-9295-D3980DC75147}">
  <dimension ref="A1:E49"/>
  <sheetViews>
    <sheetView workbookViewId="0">
      <selection activeCell="A2" sqref="A2"/>
    </sheetView>
  </sheetViews>
  <sheetFormatPr defaultRowHeight="12.75" x14ac:dyDescent="0.2"/>
  <cols>
    <col min="2" max="2" width="31.42578125" bestFit="1" customWidth="1"/>
    <col min="3" max="4" width="11.7109375" customWidth="1"/>
    <col min="5" max="5" width="14.140625" customWidth="1"/>
    <col min="6" max="6" width="11.7109375" customWidth="1"/>
  </cols>
  <sheetData>
    <row r="1" spans="1:5" x14ac:dyDescent="0.2">
      <c r="A1" s="2" t="s">
        <v>183</v>
      </c>
    </row>
    <row r="3" spans="1:5" ht="26.25" thickBot="1" x14ac:dyDescent="0.25">
      <c r="B3" s="4" t="s">
        <v>1</v>
      </c>
      <c r="C3" s="5" t="s">
        <v>2</v>
      </c>
      <c r="D3" s="5" t="s">
        <v>3</v>
      </c>
      <c r="E3" s="5" t="s">
        <v>140</v>
      </c>
    </row>
    <row r="4" spans="1:5" x14ac:dyDescent="0.2">
      <c r="B4" s="3" t="s">
        <v>5</v>
      </c>
      <c r="C4" s="7"/>
      <c r="D4" s="7"/>
      <c r="E4" s="12"/>
    </row>
    <row r="5" spans="1:5" x14ac:dyDescent="0.2">
      <c r="B5" t="s">
        <v>6</v>
      </c>
      <c r="C5" s="7">
        <v>36</v>
      </c>
      <c r="D5" s="7">
        <v>32</v>
      </c>
      <c r="E5" s="22">
        <v>-4</v>
      </c>
    </row>
    <row r="6" spans="1:5" x14ac:dyDescent="0.2">
      <c r="B6" t="s">
        <v>7</v>
      </c>
      <c r="C6" s="7">
        <v>34</v>
      </c>
      <c r="D6" s="7">
        <v>31</v>
      </c>
      <c r="E6" s="22">
        <v>-3</v>
      </c>
    </row>
    <row r="7" spans="1:5" x14ac:dyDescent="0.2">
      <c r="B7" t="s">
        <v>8</v>
      </c>
      <c r="C7" s="7">
        <v>40</v>
      </c>
      <c r="D7" s="7">
        <v>33</v>
      </c>
      <c r="E7" s="22">
        <v>-7</v>
      </c>
    </row>
    <row r="8" spans="1:5" x14ac:dyDescent="0.2">
      <c r="B8" t="s">
        <v>9</v>
      </c>
      <c r="C8" s="7">
        <v>35</v>
      </c>
      <c r="D8" s="7">
        <v>35</v>
      </c>
      <c r="E8" s="22">
        <v>0</v>
      </c>
    </row>
    <row r="9" spans="1:5" x14ac:dyDescent="0.2">
      <c r="B9" t="s">
        <v>10</v>
      </c>
      <c r="C9" s="7">
        <v>39</v>
      </c>
      <c r="D9" s="7">
        <v>41</v>
      </c>
      <c r="E9" s="22">
        <v>2</v>
      </c>
    </row>
    <row r="10" spans="1:5" x14ac:dyDescent="0.2">
      <c r="B10" t="s">
        <v>11</v>
      </c>
      <c r="C10" s="7">
        <v>36</v>
      </c>
      <c r="D10" s="7">
        <v>25</v>
      </c>
      <c r="E10" s="22">
        <v>-11</v>
      </c>
    </row>
    <row r="11" spans="1:5" x14ac:dyDescent="0.2">
      <c r="B11" t="s">
        <v>12</v>
      </c>
      <c r="C11" s="7">
        <v>47</v>
      </c>
      <c r="D11" s="7">
        <v>30</v>
      </c>
      <c r="E11" s="22">
        <v>-17</v>
      </c>
    </row>
    <row r="12" spans="1:5" x14ac:dyDescent="0.2">
      <c r="B12" t="s">
        <v>13</v>
      </c>
      <c r="C12" s="7">
        <v>20</v>
      </c>
      <c r="D12" s="7">
        <v>29</v>
      </c>
      <c r="E12" s="22">
        <v>9</v>
      </c>
    </row>
    <row r="13" spans="1:5" x14ac:dyDescent="0.2">
      <c r="B13" t="s">
        <v>14</v>
      </c>
      <c r="C13" s="7">
        <v>26</v>
      </c>
      <c r="D13" s="7">
        <v>25</v>
      </c>
      <c r="E13" s="22">
        <v>-1</v>
      </c>
    </row>
    <row r="14" spans="1:5" x14ac:dyDescent="0.2">
      <c r="B14" t="s">
        <v>15</v>
      </c>
      <c r="C14" s="7">
        <v>37</v>
      </c>
      <c r="D14" s="7">
        <v>38</v>
      </c>
      <c r="E14" s="22">
        <v>1</v>
      </c>
    </row>
    <row r="15" spans="1:5" x14ac:dyDescent="0.2">
      <c r="B15" t="s">
        <v>16</v>
      </c>
      <c r="C15" s="7">
        <v>36</v>
      </c>
      <c r="D15" s="7">
        <v>37</v>
      </c>
      <c r="E15" s="22">
        <v>1</v>
      </c>
    </row>
    <row r="16" spans="1:5" x14ac:dyDescent="0.2">
      <c r="B16" t="s">
        <v>17</v>
      </c>
      <c r="C16" s="7">
        <v>39</v>
      </c>
      <c r="D16" s="7">
        <v>37</v>
      </c>
      <c r="E16" s="22">
        <v>1</v>
      </c>
    </row>
    <row r="17" spans="2:5" x14ac:dyDescent="0.2">
      <c r="B17" t="s">
        <v>18</v>
      </c>
      <c r="C17" s="7">
        <v>32</v>
      </c>
      <c r="D17" s="7">
        <v>36</v>
      </c>
      <c r="E17" s="22">
        <v>4</v>
      </c>
    </row>
    <row r="18" spans="2:5" x14ac:dyDescent="0.2">
      <c r="B18" t="s">
        <v>21</v>
      </c>
      <c r="C18" s="7">
        <v>42</v>
      </c>
      <c r="D18" s="7">
        <v>33</v>
      </c>
      <c r="E18" s="22">
        <v>-9</v>
      </c>
    </row>
    <row r="19" spans="2:5" x14ac:dyDescent="0.2">
      <c r="B19" t="s">
        <v>22</v>
      </c>
      <c r="C19">
        <v>19</v>
      </c>
      <c r="D19" s="7">
        <v>19</v>
      </c>
      <c r="E19" s="7">
        <v>0</v>
      </c>
    </row>
    <row r="20" spans="2:5" x14ac:dyDescent="0.2">
      <c r="B20" s="3" t="s">
        <v>23</v>
      </c>
      <c r="E20" s="7"/>
    </row>
    <row r="21" spans="2:5" x14ac:dyDescent="0.2">
      <c r="B21" t="s">
        <v>24</v>
      </c>
      <c r="C21">
        <v>26</v>
      </c>
      <c r="D21">
        <v>35</v>
      </c>
      <c r="E21" s="7">
        <v>9</v>
      </c>
    </row>
    <row r="22" spans="2:5" x14ac:dyDescent="0.2">
      <c r="B22" s="9" t="s">
        <v>25</v>
      </c>
      <c r="C22">
        <v>43</v>
      </c>
      <c r="D22">
        <v>0</v>
      </c>
      <c r="E22" s="7">
        <v>-43</v>
      </c>
    </row>
    <row r="23" spans="2:5" x14ac:dyDescent="0.2">
      <c r="B23" t="s">
        <v>26</v>
      </c>
      <c r="C23">
        <v>41</v>
      </c>
      <c r="D23">
        <v>48</v>
      </c>
      <c r="E23" s="7">
        <v>7</v>
      </c>
    </row>
    <row r="24" spans="2:5" x14ac:dyDescent="0.2">
      <c r="B24" t="s">
        <v>27</v>
      </c>
      <c r="C24">
        <v>39</v>
      </c>
      <c r="D24">
        <v>32</v>
      </c>
      <c r="E24" s="7">
        <v>-7</v>
      </c>
    </row>
    <row r="25" spans="2:5" x14ac:dyDescent="0.2">
      <c r="B25" t="s">
        <v>28</v>
      </c>
      <c r="C25">
        <v>33</v>
      </c>
      <c r="D25">
        <v>35</v>
      </c>
      <c r="E25" s="7">
        <v>2</v>
      </c>
    </row>
    <row r="26" spans="2:5" x14ac:dyDescent="0.2">
      <c r="B26" t="s">
        <v>29</v>
      </c>
      <c r="C26">
        <v>40</v>
      </c>
      <c r="D26">
        <v>29</v>
      </c>
      <c r="E26" s="7">
        <v>-11</v>
      </c>
    </row>
    <row r="27" spans="2:5" x14ac:dyDescent="0.2">
      <c r="B27" t="s">
        <v>30</v>
      </c>
      <c r="C27">
        <v>49</v>
      </c>
      <c r="D27">
        <v>37</v>
      </c>
      <c r="E27" s="7">
        <v>-12</v>
      </c>
    </row>
    <row r="28" spans="2:5" x14ac:dyDescent="0.2">
      <c r="B28" t="s">
        <v>31</v>
      </c>
      <c r="C28">
        <v>32</v>
      </c>
      <c r="D28">
        <v>38</v>
      </c>
      <c r="E28" s="7">
        <v>6</v>
      </c>
    </row>
    <row r="29" spans="2:5" x14ac:dyDescent="0.2">
      <c r="B29" t="s">
        <v>32</v>
      </c>
      <c r="C29">
        <v>43</v>
      </c>
      <c r="D29">
        <v>33</v>
      </c>
      <c r="E29" s="7">
        <v>-10</v>
      </c>
    </row>
    <row r="30" spans="2:5" x14ac:dyDescent="0.2">
      <c r="B30" t="s">
        <v>33</v>
      </c>
      <c r="C30">
        <v>45</v>
      </c>
      <c r="D30">
        <v>41</v>
      </c>
      <c r="E30" s="7">
        <v>-4</v>
      </c>
    </row>
    <row r="31" spans="2:5" x14ac:dyDescent="0.2">
      <c r="B31" t="s">
        <v>34</v>
      </c>
      <c r="C31">
        <v>37</v>
      </c>
      <c r="D31">
        <v>8</v>
      </c>
      <c r="E31" s="7">
        <v>-29</v>
      </c>
    </row>
    <row r="32" spans="2:5" x14ac:dyDescent="0.2">
      <c r="B32" t="s">
        <v>35</v>
      </c>
      <c r="C32">
        <v>38</v>
      </c>
      <c r="D32">
        <v>27</v>
      </c>
      <c r="E32" s="7">
        <v>-11</v>
      </c>
    </row>
    <row r="33" spans="2:5" x14ac:dyDescent="0.2">
      <c r="B33" t="s">
        <v>144</v>
      </c>
      <c r="C33">
        <v>50</v>
      </c>
      <c r="D33">
        <v>38</v>
      </c>
      <c r="E33" s="7">
        <v>12</v>
      </c>
    </row>
    <row r="34" spans="2:5" x14ac:dyDescent="0.2">
      <c r="B34" t="s">
        <v>148</v>
      </c>
      <c r="C34">
        <v>30</v>
      </c>
      <c r="D34">
        <v>34</v>
      </c>
      <c r="E34" s="7">
        <v>4</v>
      </c>
    </row>
    <row r="35" spans="2:5" x14ac:dyDescent="0.2">
      <c r="B35" s="9" t="s">
        <v>149</v>
      </c>
      <c r="C35">
        <v>32</v>
      </c>
      <c r="D35" s="7" t="s">
        <v>162</v>
      </c>
      <c r="E35">
        <v>18</v>
      </c>
    </row>
    <row r="36" spans="2:5" x14ac:dyDescent="0.2">
      <c r="B36" s="3" t="s">
        <v>36</v>
      </c>
      <c r="C36" s="8"/>
      <c r="D36" s="7"/>
      <c r="E36" s="7"/>
    </row>
    <row r="37" spans="2:5" x14ac:dyDescent="0.2">
      <c r="B37" t="s">
        <v>38</v>
      </c>
      <c r="C37" s="8" t="s">
        <v>43</v>
      </c>
      <c r="D37" s="7">
        <v>75</v>
      </c>
      <c r="E37">
        <v>15</v>
      </c>
    </row>
    <row r="38" spans="2:5" x14ac:dyDescent="0.2">
      <c r="B38" t="s">
        <v>39</v>
      </c>
      <c r="C38" s="8" t="s">
        <v>43</v>
      </c>
      <c r="D38" s="7">
        <v>75</v>
      </c>
      <c r="E38" s="7">
        <v>15</v>
      </c>
    </row>
    <row r="39" spans="2:5" x14ac:dyDescent="0.2">
      <c r="B39" t="s">
        <v>40</v>
      </c>
      <c r="C39" s="8" t="s">
        <v>43</v>
      </c>
      <c r="D39" s="7">
        <v>29</v>
      </c>
      <c r="E39" s="7">
        <v>-11</v>
      </c>
    </row>
    <row r="40" spans="2:5" x14ac:dyDescent="0.2">
      <c r="B40" t="s">
        <v>160</v>
      </c>
      <c r="C40" t="s">
        <v>43</v>
      </c>
      <c r="D40" t="s">
        <v>163</v>
      </c>
      <c r="E40">
        <v>40</v>
      </c>
    </row>
    <row r="41" spans="2:5" x14ac:dyDescent="0.2">
      <c r="B41" t="s">
        <v>161</v>
      </c>
      <c r="C41" t="s">
        <v>43</v>
      </c>
      <c r="D41" t="s">
        <v>164</v>
      </c>
      <c r="E41">
        <v>-15</v>
      </c>
    </row>
    <row r="42" spans="2:5" x14ac:dyDescent="0.2">
      <c r="B42" t="s">
        <v>151</v>
      </c>
      <c r="C42" t="s">
        <v>43</v>
      </c>
      <c r="D42" t="s">
        <v>165</v>
      </c>
      <c r="E42">
        <v>-7</v>
      </c>
    </row>
    <row r="44" spans="2:5" x14ac:dyDescent="0.2">
      <c r="B44" t="s">
        <v>167</v>
      </c>
    </row>
    <row r="45" spans="2:5" x14ac:dyDescent="0.2">
      <c r="B45" t="s">
        <v>166</v>
      </c>
    </row>
    <row r="47" spans="2:5" x14ac:dyDescent="0.2">
      <c r="B47" t="s">
        <v>168</v>
      </c>
    </row>
    <row r="49" spans="2:2" x14ac:dyDescent="0.2">
      <c r="B49" t="s">
        <v>169</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1251F-B356-468A-96D2-4626066E14E7}">
  <dimension ref="A1:E41"/>
  <sheetViews>
    <sheetView workbookViewId="0">
      <selection activeCell="A2" sqref="A2"/>
    </sheetView>
  </sheetViews>
  <sheetFormatPr defaultRowHeight="12.75" x14ac:dyDescent="0.2"/>
  <cols>
    <col min="2" max="2" width="31.42578125" bestFit="1" customWidth="1"/>
    <col min="3" max="4" width="11.7109375" customWidth="1"/>
    <col min="5" max="5" width="14.140625" customWidth="1"/>
    <col min="6" max="6" width="11.7109375" customWidth="1"/>
  </cols>
  <sheetData>
    <row r="1" spans="1:5" x14ac:dyDescent="0.2">
      <c r="A1" s="2" t="s">
        <v>184</v>
      </c>
    </row>
    <row r="3" spans="1:5" ht="26.25" thickBot="1" x14ac:dyDescent="0.25">
      <c r="B3" s="4" t="s">
        <v>1</v>
      </c>
      <c r="C3" s="5" t="s">
        <v>2</v>
      </c>
      <c r="D3" s="5" t="s">
        <v>3</v>
      </c>
      <c r="E3" s="5" t="s">
        <v>140</v>
      </c>
    </row>
    <row r="4" spans="1:5" x14ac:dyDescent="0.2">
      <c r="B4" s="3" t="s">
        <v>5</v>
      </c>
      <c r="C4" s="7"/>
      <c r="D4" s="7"/>
      <c r="E4" s="12"/>
    </row>
    <row r="5" spans="1:5" x14ac:dyDescent="0.2">
      <c r="B5" t="s">
        <v>6</v>
      </c>
      <c r="C5" s="7">
        <v>48</v>
      </c>
      <c r="D5" s="7">
        <v>36</v>
      </c>
      <c r="E5" s="22">
        <v>-12</v>
      </c>
    </row>
    <row r="6" spans="1:5" x14ac:dyDescent="0.2">
      <c r="B6" t="s">
        <v>7</v>
      </c>
      <c r="C6" s="7">
        <v>46</v>
      </c>
      <c r="D6" s="7">
        <v>46</v>
      </c>
      <c r="E6" s="22">
        <v>0</v>
      </c>
    </row>
    <row r="7" spans="1:5" x14ac:dyDescent="0.2">
      <c r="B7" t="s">
        <v>8</v>
      </c>
      <c r="C7" s="7">
        <v>53</v>
      </c>
      <c r="D7" s="7">
        <v>44</v>
      </c>
      <c r="E7" s="22">
        <v>-9</v>
      </c>
    </row>
    <row r="8" spans="1:5" x14ac:dyDescent="0.2">
      <c r="B8" t="s">
        <v>9</v>
      </c>
      <c r="C8" s="7">
        <v>46</v>
      </c>
      <c r="D8" s="7">
        <v>41</v>
      </c>
      <c r="E8" s="22">
        <v>-5</v>
      </c>
    </row>
    <row r="9" spans="1:5" x14ac:dyDescent="0.2">
      <c r="B9" t="s">
        <v>10</v>
      </c>
      <c r="C9" s="7">
        <v>52</v>
      </c>
      <c r="D9" s="7">
        <v>42</v>
      </c>
      <c r="E9" s="22">
        <v>-10</v>
      </c>
    </row>
    <row r="10" spans="1:5" x14ac:dyDescent="0.2">
      <c r="B10" t="s">
        <v>11</v>
      </c>
      <c r="C10" s="7">
        <v>46</v>
      </c>
      <c r="D10" s="7">
        <v>31</v>
      </c>
      <c r="E10" s="22">
        <v>-15</v>
      </c>
    </row>
    <row r="11" spans="1:5" x14ac:dyDescent="0.2">
      <c r="B11" t="s">
        <v>12</v>
      </c>
      <c r="C11" s="7">
        <v>60</v>
      </c>
      <c r="D11" s="7">
        <v>32</v>
      </c>
      <c r="E11" s="22">
        <v>-28</v>
      </c>
    </row>
    <row r="12" spans="1:5" x14ac:dyDescent="0.2">
      <c r="B12" t="s">
        <v>13</v>
      </c>
      <c r="C12" s="7">
        <v>32</v>
      </c>
      <c r="D12" s="7">
        <v>27</v>
      </c>
      <c r="E12" s="22">
        <v>-5</v>
      </c>
    </row>
    <row r="13" spans="1:5" x14ac:dyDescent="0.2">
      <c r="B13" t="s">
        <v>14</v>
      </c>
      <c r="C13" s="7">
        <v>33</v>
      </c>
      <c r="D13" s="7">
        <v>41</v>
      </c>
      <c r="E13" s="22">
        <v>8</v>
      </c>
    </row>
    <row r="14" spans="1:5" x14ac:dyDescent="0.2">
      <c r="B14" t="s">
        <v>15</v>
      </c>
      <c r="C14" s="7">
        <v>46</v>
      </c>
      <c r="D14" s="7">
        <v>41</v>
      </c>
      <c r="E14" s="22">
        <v>-5</v>
      </c>
    </row>
    <row r="15" spans="1:5" x14ac:dyDescent="0.2">
      <c r="B15" t="s">
        <v>16</v>
      </c>
      <c r="C15" s="7">
        <v>46</v>
      </c>
      <c r="D15" s="7">
        <v>34</v>
      </c>
      <c r="E15" s="22">
        <v>-12</v>
      </c>
    </row>
    <row r="16" spans="1:5" x14ac:dyDescent="0.2">
      <c r="B16" t="s">
        <v>17</v>
      </c>
      <c r="C16" s="7">
        <v>51</v>
      </c>
      <c r="D16" s="7">
        <v>42</v>
      </c>
      <c r="E16" s="22">
        <v>-9</v>
      </c>
    </row>
    <row r="17" spans="2:5" x14ac:dyDescent="0.2">
      <c r="B17" t="s">
        <v>18</v>
      </c>
      <c r="C17" s="7">
        <v>45</v>
      </c>
      <c r="D17" s="7">
        <v>33</v>
      </c>
      <c r="E17" s="22">
        <v>-12</v>
      </c>
    </row>
    <row r="18" spans="2:5" x14ac:dyDescent="0.2">
      <c r="B18" t="s">
        <v>19</v>
      </c>
      <c r="C18" s="7">
        <v>53</v>
      </c>
      <c r="D18" s="7">
        <v>43</v>
      </c>
      <c r="E18" s="22">
        <v>-10</v>
      </c>
    </row>
    <row r="19" spans="2:5" x14ac:dyDescent="0.2">
      <c r="B19" t="s">
        <v>21</v>
      </c>
      <c r="C19">
        <v>51</v>
      </c>
      <c r="D19" s="7">
        <v>35</v>
      </c>
      <c r="E19" s="7">
        <v>-16</v>
      </c>
    </row>
    <row r="20" spans="2:5" x14ac:dyDescent="0.2">
      <c r="B20" s="9" t="s">
        <v>22</v>
      </c>
      <c r="C20">
        <v>32</v>
      </c>
      <c r="D20">
        <v>30</v>
      </c>
      <c r="E20" s="7">
        <v>-2</v>
      </c>
    </row>
    <row r="21" spans="2:5" x14ac:dyDescent="0.2">
      <c r="B21" s="3" t="s">
        <v>23</v>
      </c>
      <c r="E21" s="7"/>
    </row>
    <row r="22" spans="2:5" x14ac:dyDescent="0.2">
      <c r="B22" s="9" t="s">
        <v>24</v>
      </c>
      <c r="C22">
        <v>33</v>
      </c>
      <c r="D22">
        <v>25</v>
      </c>
      <c r="E22" s="7">
        <v>-8</v>
      </c>
    </row>
    <row r="23" spans="2:5" x14ac:dyDescent="0.2">
      <c r="B23" t="s">
        <v>25</v>
      </c>
      <c r="C23">
        <v>59</v>
      </c>
      <c r="D23">
        <v>0</v>
      </c>
      <c r="E23" s="7">
        <v>-59</v>
      </c>
    </row>
    <row r="24" spans="2:5" x14ac:dyDescent="0.2">
      <c r="B24" t="s">
        <v>26</v>
      </c>
      <c r="C24">
        <v>50</v>
      </c>
      <c r="D24">
        <v>50</v>
      </c>
      <c r="E24" s="7">
        <v>0</v>
      </c>
    </row>
    <row r="25" spans="2:5" x14ac:dyDescent="0.2">
      <c r="B25" t="s">
        <v>27</v>
      </c>
      <c r="C25">
        <v>47</v>
      </c>
      <c r="D25">
        <v>33</v>
      </c>
      <c r="E25" s="7">
        <v>-14</v>
      </c>
    </row>
    <row r="26" spans="2:5" x14ac:dyDescent="0.2">
      <c r="B26" t="s">
        <v>28</v>
      </c>
      <c r="C26">
        <v>42</v>
      </c>
      <c r="D26">
        <v>28</v>
      </c>
      <c r="E26" s="7">
        <v>-14</v>
      </c>
    </row>
    <row r="27" spans="2:5" x14ac:dyDescent="0.2">
      <c r="B27" t="s">
        <v>29</v>
      </c>
      <c r="C27">
        <v>41</v>
      </c>
      <c r="D27">
        <v>55</v>
      </c>
      <c r="E27" s="7">
        <v>14</v>
      </c>
    </row>
    <row r="28" spans="2:5" x14ac:dyDescent="0.2">
      <c r="B28" t="s">
        <v>30</v>
      </c>
      <c r="C28">
        <v>51</v>
      </c>
      <c r="D28">
        <v>70</v>
      </c>
      <c r="E28" s="7">
        <v>19</v>
      </c>
    </row>
    <row r="29" spans="2:5" x14ac:dyDescent="0.2">
      <c r="B29" t="s">
        <v>31</v>
      </c>
      <c r="C29">
        <v>43</v>
      </c>
      <c r="D29">
        <v>32</v>
      </c>
      <c r="E29" s="7">
        <v>-11</v>
      </c>
    </row>
    <row r="30" spans="2:5" x14ac:dyDescent="0.2">
      <c r="B30" t="s">
        <v>32</v>
      </c>
      <c r="C30">
        <v>43</v>
      </c>
      <c r="D30">
        <v>44</v>
      </c>
      <c r="E30" s="7">
        <v>1</v>
      </c>
    </row>
    <row r="31" spans="2:5" x14ac:dyDescent="0.2">
      <c r="B31" t="s">
        <v>33</v>
      </c>
      <c r="C31">
        <v>52</v>
      </c>
      <c r="D31">
        <v>45</v>
      </c>
      <c r="E31" s="7">
        <v>-7</v>
      </c>
    </row>
    <row r="32" spans="2:5" x14ac:dyDescent="0.2">
      <c r="B32" t="s">
        <v>34</v>
      </c>
      <c r="C32">
        <v>45</v>
      </c>
      <c r="D32">
        <v>33</v>
      </c>
      <c r="E32" s="7">
        <v>-12</v>
      </c>
    </row>
    <row r="33" spans="2:5" x14ac:dyDescent="0.2">
      <c r="B33" t="s">
        <v>35</v>
      </c>
      <c r="C33">
        <v>48</v>
      </c>
      <c r="D33">
        <v>34</v>
      </c>
      <c r="E33" s="7">
        <v>-14</v>
      </c>
    </row>
    <row r="34" spans="2:5" x14ac:dyDescent="0.2">
      <c r="B34" t="s">
        <v>148</v>
      </c>
      <c r="C34">
        <v>40</v>
      </c>
      <c r="D34">
        <v>46</v>
      </c>
      <c r="E34" s="7">
        <v>6</v>
      </c>
    </row>
    <row r="35" spans="2:5" x14ac:dyDescent="0.2">
      <c r="B35" s="3" t="s">
        <v>36</v>
      </c>
      <c r="D35" s="7"/>
    </row>
    <row r="36" spans="2:5" x14ac:dyDescent="0.2">
      <c r="B36" t="s">
        <v>37</v>
      </c>
      <c r="C36" s="8" t="s">
        <v>43</v>
      </c>
      <c r="D36" s="7">
        <v>67</v>
      </c>
      <c r="E36" s="7">
        <v>7</v>
      </c>
    </row>
    <row r="37" spans="2:5" x14ac:dyDescent="0.2">
      <c r="B37" t="s">
        <v>38</v>
      </c>
      <c r="C37" s="8" t="s">
        <v>43</v>
      </c>
      <c r="D37" s="7">
        <v>56</v>
      </c>
      <c r="E37">
        <v>0</v>
      </c>
    </row>
    <row r="38" spans="2:5" x14ac:dyDescent="0.2">
      <c r="B38" t="s">
        <v>39</v>
      </c>
      <c r="C38" s="8" t="s">
        <v>43</v>
      </c>
      <c r="D38" s="7">
        <v>36</v>
      </c>
      <c r="E38" s="7">
        <v>-4</v>
      </c>
    </row>
    <row r="39" spans="2:5" x14ac:dyDescent="0.2">
      <c r="B39" t="s">
        <v>40</v>
      </c>
      <c r="C39" s="8" t="s">
        <v>43</v>
      </c>
      <c r="D39" s="7">
        <v>50</v>
      </c>
      <c r="E39" s="7">
        <v>0</v>
      </c>
    </row>
    <row r="41" spans="2:5" x14ac:dyDescent="0.2">
      <c r="B41" t="s">
        <v>170</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D6C4C-175F-4B2B-A167-51909A955669}">
  <dimension ref="A1:E41"/>
  <sheetViews>
    <sheetView workbookViewId="0">
      <selection activeCell="A2" sqref="A2"/>
    </sheetView>
  </sheetViews>
  <sheetFormatPr defaultRowHeight="12.75" x14ac:dyDescent="0.2"/>
  <cols>
    <col min="2" max="2" width="31.42578125" bestFit="1" customWidth="1"/>
    <col min="3" max="4" width="11.7109375" customWidth="1"/>
    <col min="5" max="5" width="14.140625" customWidth="1"/>
    <col min="6" max="6" width="11.7109375" customWidth="1"/>
  </cols>
  <sheetData>
    <row r="1" spans="1:5" x14ac:dyDescent="0.2">
      <c r="A1" s="2" t="s">
        <v>185</v>
      </c>
    </row>
    <row r="3" spans="1:5" ht="26.25" thickBot="1" x14ac:dyDescent="0.25">
      <c r="B3" s="4" t="s">
        <v>1</v>
      </c>
      <c r="C3" s="5" t="s">
        <v>2</v>
      </c>
      <c r="D3" s="5" t="s">
        <v>3</v>
      </c>
      <c r="E3" s="5" t="s">
        <v>140</v>
      </c>
    </row>
    <row r="4" spans="1:5" x14ac:dyDescent="0.2">
      <c r="B4" s="3" t="s">
        <v>5</v>
      </c>
      <c r="C4" s="7"/>
      <c r="D4" s="7"/>
      <c r="E4" s="12"/>
    </row>
    <row r="5" spans="1:5" x14ac:dyDescent="0.2">
      <c r="B5" t="s">
        <v>6</v>
      </c>
      <c r="C5" s="7">
        <v>51</v>
      </c>
      <c r="D5" s="7">
        <v>45</v>
      </c>
      <c r="E5" s="22">
        <v>-6</v>
      </c>
    </row>
    <row r="6" spans="1:5" x14ac:dyDescent="0.2">
      <c r="B6" t="s">
        <v>7</v>
      </c>
      <c r="C6" s="7">
        <v>49</v>
      </c>
      <c r="D6" s="7">
        <v>41</v>
      </c>
      <c r="E6" s="22">
        <v>-8</v>
      </c>
    </row>
    <row r="7" spans="1:5" x14ac:dyDescent="0.2">
      <c r="B7" t="s">
        <v>8</v>
      </c>
      <c r="C7" s="7">
        <v>55</v>
      </c>
      <c r="D7" s="7">
        <v>48</v>
      </c>
      <c r="E7" s="22">
        <v>-7</v>
      </c>
    </row>
    <row r="8" spans="1:5" x14ac:dyDescent="0.2">
      <c r="B8" t="s">
        <v>9</v>
      </c>
      <c r="C8" s="7">
        <v>48</v>
      </c>
      <c r="D8" s="7">
        <v>43</v>
      </c>
      <c r="E8" s="22">
        <v>-5</v>
      </c>
    </row>
    <row r="9" spans="1:5" x14ac:dyDescent="0.2">
      <c r="B9" t="s">
        <v>10</v>
      </c>
      <c r="C9" s="7">
        <v>54</v>
      </c>
      <c r="D9" s="7">
        <v>47</v>
      </c>
      <c r="E9" s="22">
        <v>-7</v>
      </c>
    </row>
    <row r="10" spans="1:5" x14ac:dyDescent="0.2">
      <c r="B10" t="s">
        <v>11</v>
      </c>
      <c r="C10" s="7">
        <v>48</v>
      </c>
      <c r="D10" s="7">
        <v>33</v>
      </c>
      <c r="E10" s="22">
        <v>-15</v>
      </c>
    </row>
    <row r="11" spans="1:5" x14ac:dyDescent="0.2">
      <c r="B11" t="s">
        <v>12</v>
      </c>
      <c r="C11" s="7">
        <v>60</v>
      </c>
      <c r="D11" s="7">
        <v>35</v>
      </c>
      <c r="E11" s="22">
        <v>-25</v>
      </c>
    </row>
    <row r="12" spans="1:5" x14ac:dyDescent="0.2">
      <c r="B12" t="s">
        <v>13</v>
      </c>
      <c r="C12" s="7">
        <v>35</v>
      </c>
      <c r="D12" s="7">
        <v>31</v>
      </c>
      <c r="E12" s="22">
        <v>-4</v>
      </c>
    </row>
    <row r="13" spans="1:5" x14ac:dyDescent="0.2">
      <c r="B13" t="s">
        <v>14</v>
      </c>
      <c r="C13" s="7">
        <v>35</v>
      </c>
      <c r="D13" s="7">
        <v>40</v>
      </c>
      <c r="E13" s="22">
        <v>5</v>
      </c>
    </row>
    <row r="14" spans="1:5" x14ac:dyDescent="0.2">
      <c r="B14" t="s">
        <v>15</v>
      </c>
      <c r="C14" s="7">
        <v>49</v>
      </c>
      <c r="D14" s="7">
        <v>40</v>
      </c>
      <c r="E14" s="22">
        <v>-9</v>
      </c>
    </row>
    <row r="15" spans="1:5" x14ac:dyDescent="0.2">
      <c r="B15" t="s">
        <v>16</v>
      </c>
      <c r="C15" s="7">
        <v>48</v>
      </c>
      <c r="D15" s="7">
        <v>37</v>
      </c>
      <c r="E15" s="22">
        <v>-11</v>
      </c>
    </row>
    <row r="16" spans="1:5" x14ac:dyDescent="0.2">
      <c r="B16" t="s">
        <v>17</v>
      </c>
      <c r="C16" s="7">
        <v>54</v>
      </c>
      <c r="D16" s="7">
        <v>42</v>
      </c>
      <c r="E16" s="22">
        <v>-12</v>
      </c>
    </row>
    <row r="17" spans="2:5" x14ac:dyDescent="0.2">
      <c r="B17" t="s">
        <v>18</v>
      </c>
      <c r="C17" s="7">
        <v>46</v>
      </c>
      <c r="D17" s="7">
        <v>32</v>
      </c>
      <c r="E17" s="22">
        <v>-14</v>
      </c>
    </row>
    <row r="18" spans="2:5" x14ac:dyDescent="0.2">
      <c r="B18" t="s">
        <v>19</v>
      </c>
      <c r="C18" s="7">
        <v>55</v>
      </c>
      <c r="D18" s="7">
        <v>48</v>
      </c>
      <c r="E18" s="22">
        <v>-7</v>
      </c>
    </row>
    <row r="19" spans="2:5" x14ac:dyDescent="0.2">
      <c r="B19" t="s">
        <v>20</v>
      </c>
      <c r="C19">
        <v>42</v>
      </c>
      <c r="D19" s="7">
        <v>33</v>
      </c>
      <c r="E19" s="7">
        <v>-9</v>
      </c>
    </row>
    <row r="20" spans="2:5" x14ac:dyDescent="0.2">
      <c r="B20" s="9" t="s">
        <v>21</v>
      </c>
      <c r="C20">
        <v>52</v>
      </c>
      <c r="D20">
        <v>32</v>
      </c>
      <c r="E20" s="7">
        <v>-20</v>
      </c>
    </row>
    <row r="21" spans="2:5" x14ac:dyDescent="0.2">
      <c r="B21" s="9" t="s">
        <v>22</v>
      </c>
      <c r="C21">
        <v>34</v>
      </c>
      <c r="D21">
        <v>20</v>
      </c>
      <c r="E21" s="7">
        <v>-14</v>
      </c>
    </row>
    <row r="22" spans="2:5" x14ac:dyDescent="0.2">
      <c r="B22" s="3" t="s">
        <v>23</v>
      </c>
      <c r="E22" s="7"/>
    </row>
    <row r="23" spans="2:5" x14ac:dyDescent="0.2">
      <c r="B23" t="s">
        <v>24</v>
      </c>
      <c r="C23">
        <v>34</v>
      </c>
      <c r="D23">
        <v>11</v>
      </c>
      <c r="E23" s="7">
        <v>-23</v>
      </c>
    </row>
    <row r="24" spans="2:5" x14ac:dyDescent="0.2">
      <c r="B24" t="s">
        <v>25</v>
      </c>
      <c r="C24">
        <v>60</v>
      </c>
      <c r="D24">
        <v>50</v>
      </c>
      <c r="E24" s="7">
        <v>-10</v>
      </c>
    </row>
    <row r="25" spans="2:5" x14ac:dyDescent="0.2">
      <c r="B25" t="s">
        <v>26</v>
      </c>
      <c r="C25">
        <v>50</v>
      </c>
      <c r="D25">
        <v>46</v>
      </c>
      <c r="E25" s="7">
        <v>-4</v>
      </c>
    </row>
    <row r="26" spans="2:5" x14ac:dyDescent="0.2">
      <c r="B26" t="s">
        <v>27</v>
      </c>
      <c r="C26">
        <v>49</v>
      </c>
      <c r="D26">
        <v>65</v>
      </c>
      <c r="E26" s="7">
        <v>16</v>
      </c>
    </row>
    <row r="27" spans="2:5" x14ac:dyDescent="0.2">
      <c r="B27" t="s">
        <v>28</v>
      </c>
      <c r="C27">
        <v>47</v>
      </c>
      <c r="D27">
        <v>38</v>
      </c>
      <c r="E27" s="7">
        <v>-9</v>
      </c>
    </row>
    <row r="28" spans="2:5" x14ac:dyDescent="0.2">
      <c r="B28" t="s">
        <v>29</v>
      </c>
      <c r="C28">
        <v>48</v>
      </c>
      <c r="D28">
        <v>43</v>
      </c>
      <c r="E28" s="7">
        <v>-5</v>
      </c>
    </row>
    <row r="29" spans="2:5" x14ac:dyDescent="0.2">
      <c r="B29" t="s">
        <v>30</v>
      </c>
      <c r="C29">
        <v>53</v>
      </c>
      <c r="D29">
        <v>38</v>
      </c>
      <c r="E29" s="7">
        <v>-16</v>
      </c>
    </row>
    <row r="30" spans="2:5" x14ac:dyDescent="0.2">
      <c r="B30" t="s">
        <v>31</v>
      </c>
      <c r="C30">
        <v>46</v>
      </c>
      <c r="D30">
        <v>38</v>
      </c>
      <c r="E30" s="7">
        <v>-9</v>
      </c>
    </row>
    <row r="31" spans="2:5" x14ac:dyDescent="0.2">
      <c r="B31" t="s">
        <v>32</v>
      </c>
      <c r="C31">
        <v>48</v>
      </c>
      <c r="D31">
        <v>38</v>
      </c>
      <c r="E31" s="7">
        <v>-11</v>
      </c>
    </row>
    <row r="32" spans="2:5" x14ac:dyDescent="0.2">
      <c r="B32" t="s">
        <v>33</v>
      </c>
      <c r="C32">
        <v>53</v>
      </c>
      <c r="D32">
        <v>31</v>
      </c>
      <c r="E32" s="7">
        <v>-22</v>
      </c>
    </row>
    <row r="33" spans="2:5" x14ac:dyDescent="0.2">
      <c r="B33" t="s">
        <v>34</v>
      </c>
      <c r="C33">
        <v>53</v>
      </c>
      <c r="D33">
        <v>0</v>
      </c>
      <c r="E33" s="7">
        <v>-53</v>
      </c>
    </row>
    <row r="34" spans="2:5" x14ac:dyDescent="0.2">
      <c r="B34" t="s">
        <v>35</v>
      </c>
      <c r="C34">
        <v>47</v>
      </c>
      <c r="D34">
        <v>45</v>
      </c>
      <c r="E34" s="7">
        <v>-2</v>
      </c>
    </row>
    <row r="35" spans="2:5" x14ac:dyDescent="0.2">
      <c r="B35" s="3" t="s">
        <v>36</v>
      </c>
      <c r="D35" s="7"/>
    </row>
    <row r="36" spans="2:5" x14ac:dyDescent="0.2">
      <c r="B36" t="s">
        <v>37</v>
      </c>
      <c r="C36" s="8" t="s">
        <v>43</v>
      </c>
      <c r="D36" s="7">
        <v>75</v>
      </c>
      <c r="E36" s="7">
        <v>15</v>
      </c>
    </row>
    <row r="37" spans="2:5" x14ac:dyDescent="0.2">
      <c r="B37" t="s">
        <v>38</v>
      </c>
      <c r="C37" s="8" t="s">
        <v>43</v>
      </c>
      <c r="D37" s="7">
        <v>50</v>
      </c>
      <c r="E37">
        <v>0</v>
      </c>
    </row>
    <row r="38" spans="2:5" x14ac:dyDescent="0.2">
      <c r="B38" t="s">
        <v>39</v>
      </c>
      <c r="C38" s="8" t="s">
        <v>43</v>
      </c>
      <c r="D38" s="7">
        <v>100</v>
      </c>
      <c r="E38" s="7">
        <v>40</v>
      </c>
    </row>
    <row r="39" spans="2:5" x14ac:dyDescent="0.2">
      <c r="B39" t="s">
        <v>40</v>
      </c>
      <c r="C39" s="8" t="s">
        <v>43</v>
      </c>
      <c r="D39" s="7">
        <v>38</v>
      </c>
      <c r="E39" s="7">
        <v>-3</v>
      </c>
    </row>
    <row r="41" spans="2:5" x14ac:dyDescent="0.2">
      <c r="B41" t="s">
        <v>170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E8A32-928F-4D78-896E-BF061498732D}">
  <dimension ref="A1:AA10"/>
  <sheetViews>
    <sheetView workbookViewId="0">
      <selection activeCell="W31" sqref="W31"/>
    </sheetView>
  </sheetViews>
  <sheetFormatPr defaultRowHeight="12.75" x14ac:dyDescent="0.2"/>
  <cols>
    <col min="1" max="1" width="10" customWidth="1"/>
    <col min="21" max="21" width="10" bestFit="1" customWidth="1"/>
    <col min="22" max="26" width="19.7109375" customWidth="1"/>
    <col min="27" max="27" width="19.7109375" style="1" customWidth="1"/>
  </cols>
  <sheetData>
    <row r="1" spans="1:27" x14ac:dyDescent="0.2">
      <c r="A1" s="2" t="s">
        <v>95</v>
      </c>
      <c r="V1" s="13"/>
      <c r="W1" s="13"/>
      <c r="X1" s="13"/>
      <c r="Y1" s="13"/>
      <c r="Z1" s="13"/>
      <c r="AA1" s="14"/>
    </row>
    <row r="2" spans="1:27" x14ac:dyDescent="0.2">
      <c r="V2" s="13"/>
      <c r="W2" s="13"/>
      <c r="X2" s="13"/>
      <c r="Y2" s="13"/>
      <c r="Z2" s="13"/>
      <c r="AA2" s="14"/>
    </row>
    <row r="3" spans="1:27" ht="13.5" thickBot="1" x14ac:dyDescent="0.25">
      <c r="B3" s="4" t="s">
        <v>57</v>
      </c>
      <c r="C3" s="4"/>
      <c r="D3" s="4"/>
      <c r="E3" s="17" t="s">
        <v>59</v>
      </c>
      <c r="F3" s="4"/>
      <c r="G3" s="4"/>
      <c r="H3" s="19" t="s">
        <v>61</v>
      </c>
      <c r="I3" s="4"/>
      <c r="J3" s="4"/>
      <c r="K3" s="19" t="s">
        <v>63</v>
      </c>
      <c r="L3" s="4"/>
      <c r="M3" s="4"/>
      <c r="N3" s="17" t="s">
        <v>64</v>
      </c>
      <c r="O3" s="4"/>
      <c r="P3" s="4"/>
      <c r="Q3" s="19" t="s">
        <v>66</v>
      </c>
      <c r="R3" s="4"/>
      <c r="S3" s="4"/>
      <c r="V3" s="16" t="s">
        <v>94</v>
      </c>
      <c r="W3" s="13"/>
      <c r="X3" s="13"/>
      <c r="Y3" s="13"/>
      <c r="Z3" s="13"/>
      <c r="AA3" s="14"/>
    </row>
    <row r="4" spans="1:27" ht="25.5" x14ac:dyDescent="0.2">
      <c r="B4" t="s">
        <v>91</v>
      </c>
      <c r="C4" t="s">
        <v>92</v>
      </c>
      <c r="D4" t="s">
        <v>93</v>
      </c>
      <c r="E4" s="18" t="s">
        <v>91</v>
      </c>
      <c r="F4" t="s">
        <v>92</v>
      </c>
      <c r="G4" t="s">
        <v>93</v>
      </c>
      <c r="H4" s="18" t="s">
        <v>91</v>
      </c>
      <c r="I4" t="s">
        <v>92</v>
      </c>
      <c r="J4" t="s">
        <v>93</v>
      </c>
      <c r="K4" s="18" t="s">
        <v>91</v>
      </c>
      <c r="L4" t="s">
        <v>92</v>
      </c>
      <c r="M4" t="s">
        <v>93</v>
      </c>
      <c r="N4" s="18" t="s">
        <v>91</v>
      </c>
      <c r="O4" t="s">
        <v>92</v>
      </c>
      <c r="P4" t="s">
        <v>93</v>
      </c>
      <c r="Q4" s="18" t="s">
        <v>91</v>
      </c>
      <c r="R4" t="s">
        <v>92</v>
      </c>
      <c r="S4" t="s">
        <v>93</v>
      </c>
      <c r="V4" t="s">
        <v>57</v>
      </c>
      <c r="W4" t="s">
        <v>59</v>
      </c>
      <c r="X4" s="1" t="s">
        <v>61</v>
      </c>
      <c r="Y4" s="1" t="s">
        <v>63</v>
      </c>
      <c r="Z4" t="s">
        <v>64</v>
      </c>
      <c r="AA4" s="1" t="s">
        <v>66</v>
      </c>
    </row>
    <row r="5" spans="1:27" x14ac:dyDescent="0.2">
      <c r="A5" s="15" t="s">
        <v>107</v>
      </c>
      <c r="B5">
        <v>1119</v>
      </c>
      <c r="C5">
        <v>246</v>
      </c>
      <c r="D5">
        <v>1365</v>
      </c>
      <c r="E5" s="18">
        <v>454</v>
      </c>
      <c r="F5">
        <v>37</v>
      </c>
      <c r="G5">
        <v>491</v>
      </c>
      <c r="H5" s="18">
        <v>1334</v>
      </c>
      <c r="I5">
        <v>483</v>
      </c>
      <c r="J5">
        <v>1817</v>
      </c>
      <c r="K5" s="18">
        <v>138</v>
      </c>
      <c r="L5">
        <v>40</v>
      </c>
      <c r="M5">
        <v>178</v>
      </c>
      <c r="N5" s="18">
        <v>440</v>
      </c>
      <c r="O5">
        <v>157</v>
      </c>
      <c r="P5">
        <v>597</v>
      </c>
      <c r="Q5" s="18">
        <v>302</v>
      </c>
      <c r="R5">
        <v>192</v>
      </c>
      <c r="S5">
        <v>494</v>
      </c>
      <c r="U5" s="15" t="s">
        <v>107</v>
      </c>
      <c r="V5" s="13">
        <v>0.18021978021978022</v>
      </c>
      <c r="W5" s="13">
        <v>7.5356415478615074E-2</v>
      </c>
      <c r="X5" s="13">
        <v>0.26582278481012656</v>
      </c>
      <c r="Y5" s="13">
        <v>0.2247191011235955</v>
      </c>
      <c r="Z5" s="13">
        <v>0.26298157453936349</v>
      </c>
      <c r="AA5" s="14">
        <v>0.38866396761133604</v>
      </c>
    </row>
    <row r="6" spans="1:27" x14ac:dyDescent="0.2">
      <c r="A6" s="15" t="s">
        <v>108</v>
      </c>
      <c r="B6">
        <v>1248</v>
      </c>
      <c r="C6">
        <v>408</v>
      </c>
      <c r="D6">
        <v>1656</v>
      </c>
      <c r="E6" s="18">
        <v>687</v>
      </c>
      <c r="F6">
        <v>117</v>
      </c>
      <c r="G6">
        <v>804</v>
      </c>
      <c r="H6" s="18">
        <v>1502</v>
      </c>
      <c r="I6">
        <v>714</v>
      </c>
      <c r="J6">
        <v>2216</v>
      </c>
      <c r="K6" s="18">
        <v>132</v>
      </c>
      <c r="L6">
        <v>78</v>
      </c>
      <c r="M6">
        <v>210</v>
      </c>
      <c r="N6" s="18">
        <v>549</v>
      </c>
      <c r="O6">
        <v>289</v>
      </c>
      <c r="P6">
        <v>838</v>
      </c>
      <c r="Q6" s="18">
        <v>335</v>
      </c>
      <c r="R6">
        <v>250</v>
      </c>
      <c r="S6">
        <v>585</v>
      </c>
      <c r="U6" s="15" t="s">
        <v>108</v>
      </c>
      <c r="V6" s="13">
        <v>0.24637681159420291</v>
      </c>
      <c r="W6" s="13">
        <v>0.1455223880597015</v>
      </c>
      <c r="X6" s="13">
        <v>0.32220216606498198</v>
      </c>
      <c r="Y6" s="13">
        <v>0.37142857142857144</v>
      </c>
      <c r="Z6" s="13">
        <v>0.34486873508353222</v>
      </c>
      <c r="AA6" s="14">
        <v>0.42735042735042733</v>
      </c>
    </row>
    <row r="7" spans="1:27" x14ac:dyDescent="0.2">
      <c r="A7" s="15" t="s">
        <v>109</v>
      </c>
      <c r="B7">
        <v>1744</v>
      </c>
      <c r="C7">
        <v>641</v>
      </c>
      <c r="D7">
        <v>2385</v>
      </c>
      <c r="E7" s="18">
        <v>1079</v>
      </c>
      <c r="F7">
        <v>270</v>
      </c>
      <c r="G7">
        <v>1349</v>
      </c>
      <c r="H7" s="18">
        <v>1725</v>
      </c>
      <c r="I7">
        <v>1209</v>
      </c>
      <c r="J7">
        <v>2934</v>
      </c>
      <c r="K7" s="18">
        <v>195</v>
      </c>
      <c r="L7">
        <v>150</v>
      </c>
      <c r="M7">
        <v>345</v>
      </c>
      <c r="N7" s="18">
        <v>833</v>
      </c>
      <c r="O7">
        <v>481</v>
      </c>
      <c r="P7">
        <v>1314</v>
      </c>
      <c r="Q7" s="18">
        <v>434</v>
      </c>
      <c r="R7">
        <v>319</v>
      </c>
      <c r="S7">
        <v>753</v>
      </c>
      <c r="U7" s="15" t="s">
        <v>109</v>
      </c>
      <c r="V7" s="13">
        <v>0.26876310272536685</v>
      </c>
      <c r="W7" s="13">
        <v>0.20014825796886582</v>
      </c>
      <c r="X7" s="13">
        <v>0.41206543967280163</v>
      </c>
      <c r="Y7" s="13">
        <v>0.43478260869565216</v>
      </c>
      <c r="Z7" s="13">
        <v>0.36605783866057839</v>
      </c>
      <c r="AA7" s="14">
        <v>0.42363877822045154</v>
      </c>
    </row>
    <row r="8" spans="1:27" x14ac:dyDescent="0.2">
      <c r="A8" s="15" t="s">
        <v>110</v>
      </c>
      <c r="B8">
        <v>1992</v>
      </c>
      <c r="C8">
        <v>1044</v>
      </c>
      <c r="D8">
        <v>3036</v>
      </c>
      <c r="E8" s="18">
        <v>1450</v>
      </c>
      <c r="F8">
        <v>436</v>
      </c>
      <c r="G8">
        <v>1886</v>
      </c>
      <c r="H8" s="18">
        <v>1829</v>
      </c>
      <c r="I8">
        <v>2143</v>
      </c>
      <c r="J8">
        <v>3972</v>
      </c>
      <c r="K8" s="18">
        <v>217</v>
      </c>
      <c r="L8">
        <v>192</v>
      </c>
      <c r="M8">
        <v>409</v>
      </c>
      <c r="N8" s="18">
        <v>1071</v>
      </c>
      <c r="O8">
        <v>939</v>
      </c>
      <c r="P8">
        <v>2010</v>
      </c>
      <c r="Q8" s="18">
        <v>620</v>
      </c>
      <c r="R8">
        <v>602</v>
      </c>
      <c r="S8">
        <v>1222</v>
      </c>
      <c r="U8" s="15" t="s">
        <v>110</v>
      </c>
      <c r="V8" s="13">
        <v>0.34387351778656128</v>
      </c>
      <c r="W8" s="13">
        <v>0.23117709437963946</v>
      </c>
      <c r="X8" s="13">
        <v>0.53952668680765359</v>
      </c>
      <c r="Y8" s="13">
        <v>0.46943765281173594</v>
      </c>
      <c r="Z8" s="13">
        <v>0.46716417910447761</v>
      </c>
      <c r="AA8" s="14">
        <v>0.49263502454991814</v>
      </c>
    </row>
    <row r="9" spans="1:27" x14ac:dyDescent="0.2">
      <c r="A9" s="15" t="s">
        <v>111</v>
      </c>
      <c r="B9">
        <v>2096</v>
      </c>
      <c r="C9">
        <v>1199</v>
      </c>
      <c r="D9">
        <v>3295</v>
      </c>
      <c r="E9" s="18">
        <v>1696</v>
      </c>
      <c r="F9">
        <v>624</v>
      </c>
      <c r="G9">
        <v>2320</v>
      </c>
      <c r="H9" s="18">
        <v>1874</v>
      </c>
      <c r="I9">
        <v>2847</v>
      </c>
      <c r="J9">
        <v>4721</v>
      </c>
      <c r="K9" s="18">
        <v>171</v>
      </c>
      <c r="L9">
        <v>190</v>
      </c>
      <c r="M9">
        <v>361</v>
      </c>
      <c r="N9" s="18">
        <v>1034</v>
      </c>
      <c r="O9">
        <v>1125</v>
      </c>
      <c r="P9">
        <v>2159</v>
      </c>
      <c r="Q9" s="18">
        <v>519</v>
      </c>
      <c r="R9">
        <v>644</v>
      </c>
      <c r="S9">
        <v>1163</v>
      </c>
      <c r="U9" s="15" t="s">
        <v>111</v>
      </c>
      <c r="V9" s="13">
        <v>0.36388467374810318</v>
      </c>
      <c r="W9" s="13">
        <v>0.26896551724137929</v>
      </c>
      <c r="X9" s="13">
        <v>0.60305020122855324</v>
      </c>
      <c r="Y9" s="13">
        <v>0.52631578947368418</v>
      </c>
      <c r="Z9" s="13">
        <v>0.52107457156090786</v>
      </c>
      <c r="AA9" s="14">
        <v>0.55374032674118656</v>
      </c>
    </row>
    <row r="10" spans="1:27" x14ac:dyDescent="0.2">
      <c r="A10" s="15" t="s">
        <v>112</v>
      </c>
      <c r="B10">
        <v>2272</v>
      </c>
      <c r="C10">
        <v>1452</v>
      </c>
      <c r="D10">
        <v>3724</v>
      </c>
      <c r="E10" s="18">
        <v>2187</v>
      </c>
      <c r="F10">
        <v>858</v>
      </c>
      <c r="G10">
        <v>3045</v>
      </c>
      <c r="H10" s="18">
        <v>2150</v>
      </c>
      <c r="I10">
        <v>3460</v>
      </c>
      <c r="J10">
        <v>5610</v>
      </c>
      <c r="K10" s="18">
        <v>174</v>
      </c>
      <c r="L10">
        <v>211</v>
      </c>
      <c r="M10">
        <v>385</v>
      </c>
      <c r="N10" s="18">
        <v>1065</v>
      </c>
      <c r="O10">
        <v>1351</v>
      </c>
      <c r="P10">
        <v>2416</v>
      </c>
      <c r="Q10" s="18">
        <v>460</v>
      </c>
      <c r="R10">
        <v>539</v>
      </c>
      <c r="S10">
        <v>999</v>
      </c>
      <c r="U10" s="15" t="s">
        <v>112</v>
      </c>
      <c r="V10" s="13">
        <v>0.38990332975295383</v>
      </c>
      <c r="W10" s="13">
        <v>0.28177339901477833</v>
      </c>
      <c r="X10" s="13">
        <v>0.61675579322638141</v>
      </c>
      <c r="Y10" s="13">
        <v>0.54805194805194801</v>
      </c>
      <c r="Z10" s="13">
        <v>0.55918874172185429</v>
      </c>
      <c r="AA10" s="14">
        <v>0.53953953953953959</v>
      </c>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A4441-DA99-4F94-97FF-9941843C9460}">
  <dimension ref="A1:D39"/>
  <sheetViews>
    <sheetView workbookViewId="0">
      <selection activeCell="A2" sqref="A2"/>
    </sheetView>
  </sheetViews>
  <sheetFormatPr defaultRowHeight="12.75" x14ac:dyDescent="0.2"/>
  <cols>
    <col min="2" max="2" width="31.42578125" bestFit="1" customWidth="1"/>
    <col min="3" max="3" width="15.42578125" customWidth="1"/>
    <col min="4" max="4" width="19.42578125" customWidth="1"/>
    <col min="5" max="5" width="11.7109375" customWidth="1"/>
  </cols>
  <sheetData>
    <row r="1" spans="1:4" x14ac:dyDescent="0.2">
      <c r="A1" s="2" t="s">
        <v>186</v>
      </c>
    </row>
    <row r="3" spans="1:4" ht="51.75" thickBot="1" x14ac:dyDescent="0.25">
      <c r="B3" s="4" t="s">
        <v>1</v>
      </c>
      <c r="C3" s="5" t="s">
        <v>171</v>
      </c>
      <c r="D3" s="5" t="s">
        <v>172</v>
      </c>
    </row>
    <row r="4" spans="1:4" x14ac:dyDescent="0.2">
      <c r="B4" s="3" t="s">
        <v>5</v>
      </c>
      <c r="C4" s="7"/>
      <c r="D4" s="7"/>
    </row>
    <row r="5" spans="1:4" x14ac:dyDescent="0.2">
      <c r="B5" t="s">
        <v>6</v>
      </c>
      <c r="C5" s="7">
        <v>50</v>
      </c>
      <c r="D5" s="7">
        <v>-0.8</v>
      </c>
    </row>
    <row r="6" spans="1:4" x14ac:dyDescent="0.2">
      <c r="B6" t="s">
        <v>7</v>
      </c>
      <c r="C6" s="7">
        <v>47</v>
      </c>
      <c r="D6" s="7">
        <v>-0.9</v>
      </c>
    </row>
    <row r="7" spans="1:4" x14ac:dyDescent="0.2">
      <c r="B7" t="s">
        <v>8</v>
      </c>
      <c r="C7" s="7">
        <v>54</v>
      </c>
      <c r="D7" s="7">
        <v>-1.1000000000000001</v>
      </c>
    </row>
    <row r="8" spans="1:4" x14ac:dyDescent="0.2">
      <c r="B8" t="s">
        <v>9</v>
      </c>
      <c r="C8" s="7">
        <v>48</v>
      </c>
      <c r="D8" s="7">
        <v>-1.5</v>
      </c>
    </row>
    <row r="9" spans="1:4" x14ac:dyDescent="0.2">
      <c r="B9" t="s">
        <v>10</v>
      </c>
      <c r="C9" s="7">
        <v>52</v>
      </c>
      <c r="D9" s="7">
        <v>-1</v>
      </c>
    </row>
    <row r="10" spans="1:4" x14ac:dyDescent="0.2">
      <c r="B10" t="s">
        <v>11</v>
      </c>
      <c r="C10" s="7">
        <v>46</v>
      </c>
      <c r="D10" s="7">
        <v>-1.1000000000000001</v>
      </c>
    </row>
    <row r="11" spans="1:4" x14ac:dyDescent="0.2">
      <c r="B11" t="s">
        <v>12</v>
      </c>
      <c r="C11" s="7">
        <v>61</v>
      </c>
      <c r="D11" s="7">
        <v>0.1</v>
      </c>
    </row>
    <row r="12" spans="1:4" x14ac:dyDescent="0.2">
      <c r="B12" t="s">
        <v>13</v>
      </c>
      <c r="C12" s="7">
        <v>34</v>
      </c>
      <c r="D12" s="7">
        <v>-0.8</v>
      </c>
    </row>
    <row r="13" spans="1:4" x14ac:dyDescent="0.2">
      <c r="B13" t="s">
        <v>14</v>
      </c>
      <c r="C13" s="7">
        <v>36</v>
      </c>
      <c r="D13" s="7">
        <v>-1.3</v>
      </c>
    </row>
    <row r="14" spans="1:4" x14ac:dyDescent="0.2">
      <c r="B14" t="s">
        <v>15</v>
      </c>
      <c r="C14" s="7">
        <v>46</v>
      </c>
      <c r="D14" s="7">
        <v>-1.9</v>
      </c>
    </row>
    <row r="15" spans="1:4" x14ac:dyDescent="0.2">
      <c r="B15" t="s">
        <v>16</v>
      </c>
      <c r="C15" s="7">
        <v>48</v>
      </c>
      <c r="D15" s="7">
        <v>-1.3</v>
      </c>
    </row>
    <row r="16" spans="1:4" x14ac:dyDescent="0.2">
      <c r="B16" t="s">
        <v>17</v>
      </c>
      <c r="C16" s="7">
        <v>52</v>
      </c>
      <c r="D16" s="7">
        <v>-1.5</v>
      </c>
    </row>
    <row r="17" spans="2:4" x14ac:dyDescent="0.2">
      <c r="B17" t="s">
        <v>18</v>
      </c>
      <c r="C17" s="7">
        <v>44</v>
      </c>
      <c r="D17" s="7">
        <v>-1.6</v>
      </c>
    </row>
    <row r="18" spans="2:4" x14ac:dyDescent="0.2">
      <c r="B18" t="s">
        <v>19</v>
      </c>
      <c r="C18" s="7">
        <v>52</v>
      </c>
      <c r="D18" s="7">
        <v>-1.5</v>
      </c>
    </row>
    <row r="19" spans="2:4" x14ac:dyDescent="0.2">
      <c r="B19" t="s">
        <v>20</v>
      </c>
      <c r="C19">
        <v>42</v>
      </c>
      <c r="D19" s="7">
        <v>-1.3</v>
      </c>
    </row>
    <row r="20" spans="2:4" x14ac:dyDescent="0.2">
      <c r="B20" s="9" t="s">
        <v>21</v>
      </c>
      <c r="C20">
        <v>49</v>
      </c>
      <c r="D20">
        <v>-1.7</v>
      </c>
    </row>
    <row r="21" spans="2:4" x14ac:dyDescent="0.2">
      <c r="B21" t="s">
        <v>22</v>
      </c>
      <c r="C21">
        <v>32</v>
      </c>
      <c r="D21">
        <v>-1</v>
      </c>
    </row>
    <row r="22" spans="2:4" x14ac:dyDescent="0.2">
      <c r="B22" s="3" t="s">
        <v>23</v>
      </c>
    </row>
    <row r="23" spans="2:4" x14ac:dyDescent="0.2">
      <c r="B23" t="s">
        <v>24</v>
      </c>
      <c r="C23">
        <v>34</v>
      </c>
      <c r="D23">
        <v>-0.8</v>
      </c>
    </row>
    <row r="24" spans="2:4" x14ac:dyDescent="0.2">
      <c r="B24" t="s">
        <v>25</v>
      </c>
      <c r="C24">
        <v>58</v>
      </c>
      <c r="D24">
        <v>-1.4</v>
      </c>
    </row>
    <row r="25" spans="2:4" x14ac:dyDescent="0.2">
      <c r="B25" t="s">
        <v>26</v>
      </c>
      <c r="C25">
        <v>49</v>
      </c>
      <c r="D25">
        <v>-1.9</v>
      </c>
    </row>
    <row r="26" spans="2:4" x14ac:dyDescent="0.2">
      <c r="B26" t="s">
        <v>27</v>
      </c>
      <c r="C26">
        <v>49</v>
      </c>
      <c r="D26">
        <v>-1.5</v>
      </c>
    </row>
    <row r="27" spans="2:4" x14ac:dyDescent="0.2">
      <c r="B27" t="s">
        <v>28</v>
      </c>
      <c r="C27">
        <v>45</v>
      </c>
      <c r="D27">
        <v>-1.6</v>
      </c>
    </row>
    <row r="28" spans="2:4" x14ac:dyDescent="0.2">
      <c r="B28" t="s">
        <v>29</v>
      </c>
      <c r="C28">
        <v>47</v>
      </c>
      <c r="D28">
        <v>-2.1</v>
      </c>
    </row>
    <row r="29" spans="2:4" x14ac:dyDescent="0.2">
      <c r="B29" t="s">
        <v>30</v>
      </c>
      <c r="C29">
        <v>51</v>
      </c>
      <c r="D29">
        <v>-2</v>
      </c>
    </row>
    <row r="30" spans="2:4" x14ac:dyDescent="0.2">
      <c r="B30" t="s">
        <v>31</v>
      </c>
      <c r="C30">
        <v>47</v>
      </c>
      <c r="D30">
        <v>-0.8</v>
      </c>
    </row>
    <row r="31" spans="2:4" x14ac:dyDescent="0.2">
      <c r="B31" t="s">
        <v>32</v>
      </c>
      <c r="C31">
        <v>47</v>
      </c>
      <c r="D31">
        <v>-2.2000000000000002</v>
      </c>
    </row>
    <row r="32" spans="2:4" x14ac:dyDescent="0.2">
      <c r="B32" t="s">
        <v>33</v>
      </c>
      <c r="C32">
        <v>52</v>
      </c>
      <c r="D32">
        <v>-1.1000000000000001</v>
      </c>
    </row>
    <row r="33" spans="2:4" x14ac:dyDescent="0.2">
      <c r="B33" t="s">
        <v>34</v>
      </c>
      <c r="C33">
        <v>50</v>
      </c>
      <c r="D33">
        <v>-3.2</v>
      </c>
    </row>
    <row r="34" spans="2:4" x14ac:dyDescent="0.2">
      <c r="B34" t="s">
        <v>35</v>
      </c>
      <c r="C34">
        <v>46</v>
      </c>
      <c r="D34">
        <v>-2.2000000000000002</v>
      </c>
    </row>
    <row r="35" spans="2:4" x14ac:dyDescent="0.2">
      <c r="B35" s="3"/>
      <c r="D35" s="7"/>
    </row>
    <row r="36" spans="2:4" x14ac:dyDescent="0.2">
      <c r="C36" s="8"/>
      <c r="D36" s="7"/>
    </row>
    <row r="37" spans="2:4" x14ac:dyDescent="0.2">
      <c r="C37" s="8"/>
      <c r="D37" s="7"/>
    </row>
    <row r="38" spans="2:4" x14ac:dyDescent="0.2">
      <c r="C38" s="8"/>
      <c r="D38" s="7"/>
    </row>
    <row r="39" spans="2:4" x14ac:dyDescent="0.2">
      <c r="C39" s="8"/>
      <c r="D39" s="7"/>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65BA5-14AE-4AE3-8F77-13238009746A}">
  <dimension ref="A1:H39"/>
  <sheetViews>
    <sheetView tabSelected="1" workbookViewId="0"/>
  </sheetViews>
  <sheetFormatPr defaultRowHeight="12.75" x14ac:dyDescent="0.2"/>
  <cols>
    <col min="2" max="2" width="31.42578125" bestFit="1" customWidth="1"/>
    <col min="3" max="8" width="18.7109375" customWidth="1"/>
  </cols>
  <sheetData>
    <row r="1" spans="1:8" x14ac:dyDescent="0.2">
      <c r="A1" s="2" t="s">
        <v>179</v>
      </c>
    </row>
    <row r="3" spans="1:8" ht="77.25" thickBot="1" x14ac:dyDescent="0.25">
      <c r="B3" s="4" t="s">
        <v>1</v>
      </c>
      <c r="C3" s="5" t="s">
        <v>174</v>
      </c>
      <c r="D3" s="5" t="s">
        <v>173</v>
      </c>
      <c r="E3" s="5" t="s">
        <v>175</v>
      </c>
      <c r="F3" s="5" t="s">
        <v>176</v>
      </c>
      <c r="G3" s="5" t="s">
        <v>177</v>
      </c>
      <c r="H3" s="5" t="s">
        <v>178</v>
      </c>
    </row>
    <row r="4" spans="1:8" x14ac:dyDescent="0.2">
      <c r="B4" s="3" t="s">
        <v>5</v>
      </c>
      <c r="C4" s="7"/>
      <c r="D4" s="7"/>
    </row>
    <row r="5" spans="1:8" x14ac:dyDescent="0.2">
      <c r="B5" t="s">
        <v>6</v>
      </c>
      <c r="C5" s="7">
        <v>27</v>
      </c>
      <c r="D5" s="7">
        <v>7</v>
      </c>
      <c r="E5">
        <v>30</v>
      </c>
      <c r="F5">
        <v>0</v>
      </c>
      <c r="G5">
        <v>21</v>
      </c>
      <c r="H5">
        <v>15</v>
      </c>
    </row>
    <row r="6" spans="1:8" x14ac:dyDescent="0.2">
      <c r="B6" t="s">
        <v>7</v>
      </c>
      <c r="C6" s="7">
        <v>23</v>
      </c>
      <c r="D6" s="7">
        <v>20</v>
      </c>
      <c r="E6">
        <v>29</v>
      </c>
      <c r="F6">
        <v>0</v>
      </c>
      <c r="G6">
        <v>17</v>
      </c>
      <c r="H6">
        <v>11</v>
      </c>
    </row>
    <row r="7" spans="1:8" x14ac:dyDescent="0.2">
      <c r="B7" t="s">
        <v>8</v>
      </c>
      <c r="C7" s="7">
        <v>15</v>
      </c>
      <c r="D7" s="7">
        <v>1</v>
      </c>
      <c r="E7">
        <v>40</v>
      </c>
      <c r="F7">
        <v>0</v>
      </c>
      <c r="G7">
        <v>31</v>
      </c>
      <c r="H7">
        <v>13</v>
      </c>
    </row>
    <row r="8" spans="1:8" x14ac:dyDescent="0.2">
      <c r="B8" t="s">
        <v>9</v>
      </c>
      <c r="C8" s="7">
        <v>36</v>
      </c>
      <c r="D8" s="7">
        <v>0</v>
      </c>
      <c r="E8">
        <v>0</v>
      </c>
      <c r="F8">
        <v>0</v>
      </c>
      <c r="G8">
        <v>39</v>
      </c>
      <c r="H8">
        <v>24</v>
      </c>
    </row>
    <row r="9" spans="1:8" x14ac:dyDescent="0.2">
      <c r="B9" t="s">
        <v>10</v>
      </c>
      <c r="C9" s="7">
        <v>24</v>
      </c>
      <c r="D9" s="7">
        <v>4</v>
      </c>
      <c r="E9">
        <v>41</v>
      </c>
      <c r="F9">
        <v>0</v>
      </c>
      <c r="G9">
        <v>22</v>
      </c>
      <c r="H9">
        <v>9</v>
      </c>
    </row>
    <row r="10" spans="1:8" x14ac:dyDescent="0.2">
      <c r="B10" t="s">
        <v>11</v>
      </c>
      <c r="C10" s="7">
        <v>25</v>
      </c>
      <c r="D10" s="7">
        <v>21</v>
      </c>
      <c r="E10">
        <v>30</v>
      </c>
      <c r="F10">
        <v>0</v>
      </c>
      <c r="G10">
        <v>19</v>
      </c>
      <c r="H10">
        <v>4</v>
      </c>
    </row>
    <row r="11" spans="1:8" x14ac:dyDescent="0.2">
      <c r="B11" t="s">
        <v>12</v>
      </c>
      <c r="C11" s="7">
        <v>0</v>
      </c>
      <c r="D11" s="7">
        <v>0</v>
      </c>
      <c r="E11">
        <v>100</v>
      </c>
      <c r="F11">
        <v>0</v>
      </c>
      <c r="G11">
        <v>0</v>
      </c>
      <c r="H11">
        <v>0</v>
      </c>
    </row>
    <row r="12" spans="1:8" x14ac:dyDescent="0.2">
      <c r="B12" t="s">
        <v>13</v>
      </c>
      <c r="C12" s="7">
        <v>39</v>
      </c>
      <c r="D12" s="7">
        <v>51</v>
      </c>
      <c r="E12">
        <v>6</v>
      </c>
      <c r="F12">
        <v>0</v>
      </c>
      <c r="G12">
        <v>3</v>
      </c>
      <c r="H12">
        <v>2</v>
      </c>
    </row>
    <row r="13" spans="1:8" x14ac:dyDescent="0.2">
      <c r="B13" t="s">
        <v>14</v>
      </c>
      <c r="C13" s="7">
        <v>13</v>
      </c>
      <c r="D13" s="7">
        <v>61</v>
      </c>
      <c r="E13">
        <v>4</v>
      </c>
      <c r="F13">
        <v>1</v>
      </c>
      <c r="G13">
        <v>17</v>
      </c>
      <c r="H13">
        <v>5</v>
      </c>
    </row>
    <row r="14" spans="1:8" x14ac:dyDescent="0.2">
      <c r="B14" t="s">
        <v>15</v>
      </c>
      <c r="C14" s="7">
        <v>28</v>
      </c>
      <c r="D14" s="7">
        <v>12</v>
      </c>
      <c r="E14">
        <v>6</v>
      </c>
      <c r="F14">
        <v>0</v>
      </c>
      <c r="G14">
        <v>43</v>
      </c>
      <c r="H14" s="1">
        <v>12</v>
      </c>
    </row>
    <row r="15" spans="1:8" x14ac:dyDescent="0.2">
      <c r="B15" t="s">
        <v>16</v>
      </c>
      <c r="C15" s="7">
        <v>19</v>
      </c>
      <c r="D15" s="7">
        <v>13</v>
      </c>
      <c r="E15">
        <v>7</v>
      </c>
      <c r="F15">
        <v>1</v>
      </c>
      <c r="G15">
        <v>34</v>
      </c>
      <c r="H15">
        <v>25</v>
      </c>
    </row>
    <row r="16" spans="1:8" x14ac:dyDescent="0.2">
      <c r="B16" t="s">
        <v>17</v>
      </c>
      <c r="C16" s="7">
        <v>23</v>
      </c>
      <c r="D16" s="7">
        <v>2</v>
      </c>
      <c r="E16">
        <v>35</v>
      </c>
      <c r="F16">
        <v>0</v>
      </c>
      <c r="G16">
        <v>34</v>
      </c>
      <c r="H16">
        <v>6</v>
      </c>
    </row>
    <row r="17" spans="2:8" x14ac:dyDescent="0.2">
      <c r="B17" t="s">
        <v>18</v>
      </c>
      <c r="C17" s="7">
        <v>18</v>
      </c>
      <c r="D17" s="7">
        <v>28</v>
      </c>
      <c r="E17">
        <v>12</v>
      </c>
      <c r="F17">
        <v>0</v>
      </c>
      <c r="G17">
        <v>34</v>
      </c>
      <c r="H17">
        <v>8</v>
      </c>
    </row>
    <row r="18" spans="2:8" x14ac:dyDescent="0.2">
      <c r="B18" t="s">
        <v>19</v>
      </c>
      <c r="C18" s="7">
        <v>19</v>
      </c>
      <c r="D18" s="7">
        <v>4</v>
      </c>
      <c r="E18">
        <v>27</v>
      </c>
      <c r="F18">
        <v>0</v>
      </c>
      <c r="G18">
        <v>37</v>
      </c>
      <c r="H18">
        <v>14</v>
      </c>
    </row>
    <row r="19" spans="2:8" x14ac:dyDescent="0.2">
      <c r="B19" t="s">
        <v>20</v>
      </c>
      <c r="C19">
        <v>38</v>
      </c>
      <c r="D19" s="7">
        <v>25</v>
      </c>
      <c r="E19">
        <v>10</v>
      </c>
      <c r="F19">
        <v>0</v>
      </c>
      <c r="G19">
        <v>22</v>
      </c>
      <c r="H19">
        <v>6</v>
      </c>
    </row>
    <row r="20" spans="2:8" x14ac:dyDescent="0.2">
      <c r="B20" s="9" t="s">
        <v>21</v>
      </c>
      <c r="C20">
        <v>22</v>
      </c>
      <c r="D20">
        <v>2</v>
      </c>
      <c r="E20">
        <v>0</v>
      </c>
      <c r="F20">
        <v>67</v>
      </c>
      <c r="G20">
        <v>8</v>
      </c>
      <c r="H20">
        <v>0</v>
      </c>
    </row>
    <row r="21" spans="2:8" x14ac:dyDescent="0.2">
      <c r="B21" t="s">
        <v>22</v>
      </c>
      <c r="C21">
        <v>38</v>
      </c>
      <c r="D21">
        <v>58</v>
      </c>
      <c r="E21">
        <v>0</v>
      </c>
      <c r="F21">
        <v>0</v>
      </c>
      <c r="G21">
        <v>4</v>
      </c>
      <c r="H21">
        <v>0</v>
      </c>
    </row>
    <row r="22" spans="2:8" x14ac:dyDescent="0.2">
      <c r="B22" s="3" t="s">
        <v>23</v>
      </c>
    </row>
    <row r="23" spans="2:8" x14ac:dyDescent="0.2">
      <c r="B23" t="s">
        <v>24</v>
      </c>
      <c r="C23">
        <v>40</v>
      </c>
      <c r="D23">
        <v>51</v>
      </c>
      <c r="E23">
        <v>9</v>
      </c>
      <c r="F23">
        <v>0</v>
      </c>
      <c r="G23">
        <v>0</v>
      </c>
      <c r="H23">
        <v>0</v>
      </c>
    </row>
    <row r="24" spans="2:8" x14ac:dyDescent="0.2">
      <c r="B24" t="s">
        <v>25</v>
      </c>
      <c r="C24">
        <v>0</v>
      </c>
      <c r="D24">
        <v>0</v>
      </c>
      <c r="E24">
        <v>67</v>
      </c>
      <c r="F24">
        <v>0</v>
      </c>
      <c r="G24">
        <v>33</v>
      </c>
      <c r="H24">
        <v>0</v>
      </c>
    </row>
    <row r="25" spans="2:8" x14ac:dyDescent="0.2">
      <c r="B25" t="s">
        <v>26</v>
      </c>
      <c r="C25">
        <v>4</v>
      </c>
      <c r="D25">
        <v>20</v>
      </c>
      <c r="E25">
        <v>20</v>
      </c>
      <c r="F25">
        <v>0</v>
      </c>
      <c r="G25">
        <v>44</v>
      </c>
      <c r="H25">
        <v>11</v>
      </c>
    </row>
    <row r="26" spans="2:8" x14ac:dyDescent="0.2">
      <c r="B26" t="s">
        <v>27</v>
      </c>
      <c r="C26">
        <v>13</v>
      </c>
      <c r="D26">
        <v>16</v>
      </c>
      <c r="E26">
        <v>20</v>
      </c>
      <c r="F26">
        <v>0</v>
      </c>
      <c r="G26">
        <v>38</v>
      </c>
      <c r="H26">
        <v>14</v>
      </c>
    </row>
    <row r="27" spans="2:8" x14ac:dyDescent="0.2">
      <c r="B27" t="s">
        <v>28</v>
      </c>
      <c r="C27">
        <v>13</v>
      </c>
      <c r="D27">
        <v>30</v>
      </c>
      <c r="E27">
        <v>19</v>
      </c>
      <c r="F27">
        <v>0</v>
      </c>
      <c r="G27">
        <v>32</v>
      </c>
      <c r="H27">
        <v>6</v>
      </c>
    </row>
    <row r="28" spans="2:8" x14ac:dyDescent="0.2">
      <c r="B28" t="s">
        <v>29</v>
      </c>
      <c r="C28">
        <v>13</v>
      </c>
      <c r="D28">
        <v>21</v>
      </c>
      <c r="E28">
        <v>19</v>
      </c>
      <c r="F28">
        <v>0</v>
      </c>
      <c r="G28">
        <v>44</v>
      </c>
      <c r="H28">
        <v>3</v>
      </c>
    </row>
    <row r="29" spans="2:8" x14ac:dyDescent="0.2">
      <c r="B29" t="s">
        <v>30</v>
      </c>
      <c r="C29">
        <v>14</v>
      </c>
      <c r="D29">
        <v>8</v>
      </c>
      <c r="E29">
        <v>31</v>
      </c>
      <c r="F29">
        <v>0</v>
      </c>
      <c r="G29">
        <v>44</v>
      </c>
      <c r="H29">
        <v>3</v>
      </c>
    </row>
    <row r="30" spans="2:8" x14ac:dyDescent="0.2">
      <c r="B30" t="s">
        <v>31</v>
      </c>
      <c r="C30">
        <v>36</v>
      </c>
      <c r="D30">
        <v>13</v>
      </c>
      <c r="E30">
        <v>36</v>
      </c>
      <c r="F30">
        <v>0</v>
      </c>
      <c r="G30">
        <v>13</v>
      </c>
      <c r="H30">
        <v>3</v>
      </c>
    </row>
    <row r="31" spans="2:8" x14ac:dyDescent="0.2">
      <c r="B31" t="s">
        <v>32</v>
      </c>
      <c r="C31">
        <v>3</v>
      </c>
      <c r="D31">
        <v>27</v>
      </c>
      <c r="E31">
        <v>19</v>
      </c>
      <c r="F31">
        <v>0</v>
      </c>
      <c r="G31">
        <v>47</v>
      </c>
      <c r="H31">
        <v>3</v>
      </c>
    </row>
    <row r="32" spans="2:8" x14ac:dyDescent="0.2">
      <c r="B32" t="s">
        <v>33</v>
      </c>
      <c r="C32">
        <v>9</v>
      </c>
      <c r="D32">
        <v>0</v>
      </c>
      <c r="E32">
        <v>0</v>
      </c>
      <c r="F32">
        <v>0</v>
      </c>
      <c r="G32">
        <v>45</v>
      </c>
      <c r="H32">
        <v>46</v>
      </c>
    </row>
    <row r="33" spans="2:8" x14ac:dyDescent="0.2">
      <c r="B33" t="s">
        <v>34</v>
      </c>
      <c r="C33">
        <v>0</v>
      </c>
      <c r="D33">
        <v>14</v>
      </c>
      <c r="E33">
        <v>0</v>
      </c>
      <c r="F33">
        <v>0</v>
      </c>
      <c r="G33">
        <v>77</v>
      </c>
      <c r="H33">
        <v>9</v>
      </c>
    </row>
    <row r="34" spans="2:8" x14ac:dyDescent="0.2">
      <c r="B34" t="s">
        <v>35</v>
      </c>
      <c r="C34">
        <v>12</v>
      </c>
      <c r="D34">
        <v>26</v>
      </c>
      <c r="E34">
        <v>14</v>
      </c>
      <c r="F34">
        <v>0</v>
      </c>
      <c r="G34">
        <v>46</v>
      </c>
      <c r="H34">
        <v>1</v>
      </c>
    </row>
    <row r="35" spans="2:8" x14ac:dyDescent="0.2">
      <c r="B35" s="3"/>
      <c r="D35" s="7"/>
    </row>
    <row r="36" spans="2:8" x14ac:dyDescent="0.2">
      <c r="C36" s="8"/>
      <c r="D36" s="7"/>
    </row>
    <row r="37" spans="2:8" x14ac:dyDescent="0.2">
      <c r="C37" s="8"/>
      <c r="D37" s="7"/>
    </row>
    <row r="38" spans="2:8" x14ac:dyDescent="0.2">
      <c r="C38" s="8"/>
      <c r="D38" s="7"/>
    </row>
    <row r="39" spans="2:8" x14ac:dyDescent="0.2">
      <c r="C39" s="8"/>
      <c r="D39" s="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23"/>
  <sheetViews>
    <sheetView workbookViewId="0">
      <selection activeCell="L54" sqref="L54"/>
    </sheetView>
  </sheetViews>
  <sheetFormatPr defaultRowHeight="12.75" x14ac:dyDescent="0.2"/>
  <cols>
    <col min="3" max="3" width="14" customWidth="1"/>
    <col min="5" max="6" width="15.7109375" customWidth="1"/>
  </cols>
  <sheetData>
    <row r="1" spans="1:6" x14ac:dyDescent="0.2">
      <c r="A1" s="2" t="s">
        <v>96</v>
      </c>
    </row>
    <row r="3" spans="1:6" ht="64.5" thickBot="1" x14ac:dyDescent="0.25">
      <c r="B3" s="4" t="s">
        <v>86</v>
      </c>
      <c r="C3" s="5" t="s">
        <v>99</v>
      </c>
      <c r="E3" s="5" t="s">
        <v>97</v>
      </c>
      <c r="F3" s="5" t="s">
        <v>98</v>
      </c>
    </row>
    <row r="4" spans="1:6" x14ac:dyDescent="0.2">
      <c r="B4">
        <v>2004</v>
      </c>
      <c r="C4" s="12">
        <f t="shared" ref="C4:C23" si="0">E4/F4</f>
        <v>0.26174496644295303</v>
      </c>
      <c r="E4">
        <v>117</v>
      </c>
      <c r="F4">
        <v>447</v>
      </c>
    </row>
    <row r="5" spans="1:6" x14ac:dyDescent="0.2">
      <c r="B5">
        <v>2005</v>
      </c>
      <c r="C5" s="12">
        <f t="shared" si="0"/>
        <v>0.22693266832917705</v>
      </c>
      <c r="E5">
        <v>91</v>
      </c>
      <c r="F5">
        <v>401</v>
      </c>
    </row>
    <row r="6" spans="1:6" x14ac:dyDescent="0.2">
      <c r="B6">
        <v>2006</v>
      </c>
      <c r="C6" s="12">
        <f t="shared" si="0"/>
        <v>0.24470588235294119</v>
      </c>
      <c r="E6">
        <v>104</v>
      </c>
      <c r="F6">
        <v>425</v>
      </c>
    </row>
    <row r="7" spans="1:6" x14ac:dyDescent="0.2">
      <c r="B7">
        <v>2007</v>
      </c>
      <c r="C7" s="12">
        <f t="shared" si="0"/>
        <v>0.29931972789115646</v>
      </c>
      <c r="E7">
        <v>132</v>
      </c>
      <c r="F7">
        <v>441</v>
      </c>
    </row>
    <row r="8" spans="1:6" x14ac:dyDescent="0.2">
      <c r="B8">
        <v>2008</v>
      </c>
      <c r="C8" s="12">
        <f t="shared" si="0"/>
        <v>0.29960317460317459</v>
      </c>
      <c r="E8">
        <v>151</v>
      </c>
      <c r="F8">
        <v>504</v>
      </c>
    </row>
    <row r="9" spans="1:6" x14ac:dyDescent="0.2">
      <c r="B9">
        <v>2009</v>
      </c>
      <c r="C9" s="12">
        <f t="shared" si="0"/>
        <v>0.22775800711743771</v>
      </c>
      <c r="E9">
        <v>192</v>
      </c>
      <c r="F9">
        <v>843</v>
      </c>
    </row>
    <row r="10" spans="1:6" x14ac:dyDescent="0.2">
      <c r="B10">
        <v>2010</v>
      </c>
      <c r="C10" s="12">
        <f t="shared" si="0"/>
        <v>0.3349206349206349</v>
      </c>
      <c r="E10">
        <v>211</v>
      </c>
      <c r="F10">
        <v>630</v>
      </c>
    </row>
    <row r="11" spans="1:6" x14ac:dyDescent="0.2">
      <c r="B11">
        <v>2011</v>
      </c>
      <c r="C11" s="12">
        <f t="shared" si="0"/>
        <v>0.2682634730538922</v>
      </c>
      <c r="E11">
        <v>224</v>
      </c>
      <c r="F11">
        <v>835</v>
      </c>
    </row>
    <row r="12" spans="1:6" x14ac:dyDescent="0.2">
      <c r="B12">
        <v>2012</v>
      </c>
      <c r="C12" s="12">
        <f t="shared" si="0"/>
        <v>0.3054448871181939</v>
      </c>
      <c r="E12">
        <v>230</v>
      </c>
      <c r="F12">
        <v>753</v>
      </c>
    </row>
    <row r="13" spans="1:6" x14ac:dyDescent="0.2">
      <c r="B13">
        <v>2013</v>
      </c>
      <c r="C13" s="12">
        <f t="shared" si="0"/>
        <v>0.30529172320217096</v>
      </c>
      <c r="E13">
        <v>225</v>
      </c>
      <c r="F13">
        <v>737</v>
      </c>
    </row>
    <row r="14" spans="1:6" x14ac:dyDescent="0.2">
      <c r="B14">
        <v>2014</v>
      </c>
      <c r="C14" s="12">
        <f t="shared" si="0"/>
        <v>0.32732732732732733</v>
      </c>
      <c r="E14">
        <v>218</v>
      </c>
      <c r="F14">
        <v>666</v>
      </c>
    </row>
    <row r="15" spans="1:6" x14ac:dyDescent="0.2">
      <c r="B15">
        <v>2015</v>
      </c>
      <c r="C15" s="12">
        <f t="shared" si="0"/>
        <v>0.3366174055829228</v>
      </c>
      <c r="E15">
        <v>205</v>
      </c>
      <c r="F15">
        <v>609</v>
      </c>
    </row>
    <row r="16" spans="1:6" x14ac:dyDescent="0.2">
      <c r="B16">
        <v>2016</v>
      </c>
      <c r="C16" s="12">
        <f t="shared" si="0"/>
        <v>0.34984984984984985</v>
      </c>
      <c r="E16">
        <v>233</v>
      </c>
      <c r="F16">
        <v>666</v>
      </c>
    </row>
    <row r="17" spans="2:6" x14ac:dyDescent="0.2">
      <c r="B17">
        <v>2017</v>
      </c>
      <c r="C17" s="12">
        <f t="shared" si="0"/>
        <v>0.35676625659050965</v>
      </c>
      <c r="E17">
        <v>203</v>
      </c>
      <c r="F17">
        <v>569</v>
      </c>
    </row>
    <row r="18" spans="2:6" x14ac:dyDescent="0.2">
      <c r="B18">
        <v>2018</v>
      </c>
      <c r="C18" s="12">
        <f t="shared" si="0"/>
        <v>0.31947069943289225</v>
      </c>
      <c r="E18">
        <v>169</v>
      </c>
      <c r="F18">
        <v>529</v>
      </c>
    </row>
    <row r="19" spans="2:6" x14ac:dyDescent="0.2">
      <c r="B19">
        <v>2019</v>
      </c>
      <c r="C19" s="12">
        <f t="shared" si="0"/>
        <v>0.30808080808080807</v>
      </c>
      <c r="E19">
        <v>183</v>
      </c>
      <c r="F19">
        <v>594</v>
      </c>
    </row>
    <row r="20" spans="2:6" x14ac:dyDescent="0.2">
      <c r="B20">
        <v>2020</v>
      </c>
      <c r="C20" s="12">
        <f t="shared" si="0"/>
        <v>0.32212389380530976</v>
      </c>
      <c r="E20">
        <v>182</v>
      </c>
      <c r="F20">
        <v>565</v>
      </c>
    </row>
    <row r="21" spans="2:6" x14ac:dyDescent="0.2">
      <c r="B21">
        <v>2021</v>
      </c>
      <c r="C21" s="12">
        <f t="shared" si="0"/>
        <v>0.29772329246935203</v>
      </c>
      <c r="E21">
        <v>170</v>
      </c>
      <c r="F21">
        <v>571</v>
      </c>
    </row>
    <row r="22" spans="2:6" x14ac:dyDescent="0.2">
      <c r="B22">
        <v>2022</v>
      </c>
      <c r="C22" s="12">
        <f t="shared" si="0"/>
        <v>0.37313432835820898</v>
      </c>
      <c r="E22">
        <v>200</v>
      </c>
      <c r="F22">
        <v>536</v>
      </c>
    </row>
    <row r="23" spans="2:6" x14ac:dyDescent="0.2">
      <c r="B23">
        <v>2023</v>
      </c>
      <c r="C23" s="12">
        <f t="shared" si="0"/>
        <v>0.34689922480620156</v>
      </c>
      <c r="E23">
        <v>179</v>
      </c>
      <c r="F23">
        <v>516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39"/>
  <sheetViews>
    <sheetView workbookViewId="0">
      <selection activeCell="B3" sqref="B3:H3"/>
    </sheetView>
  </sheetViews>
  <sheetFormatPr defaultRowHeight="12.75" x14ac:dyDescent="0.2"/>
  <cols>
    <col min="2" max="2" width="31.42578125" bestFit="1" customWidth="1"/>
    <col min="3" max="6" width="11.7109375" customWidth="1"/>
    <col min="7" max="7" width="20.5703125" customWidth="1"/>
    <col min="8" max="8" width="19.7109375" customWidth="1"/>
  </cols>
  <sheetData>
    <row r="1" spans="1:8" x14ac:dyDescent="0.2">
      <c r="A1" s="2" t="s">
        <v>0</v>
      </c>
    </row>
    <row r="3" spans="1:8" ht="39" thickBot="1" x14ac:dyDescent="0.25">
      <c r="B3" s="4" t="s">
        <v>1</v>
      </c>
      <c r="C3" s="4" t="s">
        <v>2</v>
      </c>
      <c r="D3" s="4" t="s">
        <v>3</v>
      </c>
      <c r="E3" s="5" t="s">
        <v>4</v>
      </c>
      <c r="G3" s="5" t="s">
        <v>42</v>
      </c>
      <c r="H3" s="5" t="s">
        <v>41</v>
      </c>
    </row>
    <row r="4" spans="1:8" x14ac:dyDescent="0.2">
      <c r="B4" s="3" t="s">
        <v>5</v>
      </c>
    </row>
    <row r="5" spans="1:8" x14ac:dyDescent="0.2">
      <c r="B5" t="s">
        <v>6</v>
      </c>
      <c r="C5">
        <v>51</v>
      </c>
      <c r="D5" s="7">
        <f>G5/H5*100</f>
        <v>44.751381215469614</v>
      </c>
      <c r="E5" s="7">
        <f>D5-C5</f>
        <v>-6.248618784530386</v>
      </c>
      <c r="G5">
        <v>81</v>
      </c>
      <c r="H5">
        <v>181</v>
      </c>
    </row>
    <row r="6" spans="1:8" x14ac:dyDescent="0.2">
      <c r="B6" t="s">
        <v>7</v>
      </c>
      <c r="C6">
        <v>49</v>
      </c>
      <c r="D6" s="7">
        <f t="shared" ref="D6:D21" si="0">G6/H6*100</f>
        <v>41.025641025641022</v>
      </c>
      <c r="E6" s="7">
        <f t="shared" ref="E6:E34" si="1">D6-C6</f>
        <v>-7.974358974358978</v>
      </c>
      <c r="G6">
        <v>64</v>
      </c>
      <c r="H6">
        <v>156</v>
      </c>
    </row>
    <row r="7" spans="1:8" x14ac:dyDescent="0.2">
      <c r="B7" t="s">
        <v>8</v>
      </c>
      <c r="C7">
        <v>55</v>
      </c>
      <c r="D7" s="7">
        <f t="shared" si="0"/>
        <v>47.752808988764045</v>
      </c>
      <c r="E7" s="7">
        <f t="shared" si="1"/>
        <v>-7.2471910112359552</v>
      </c>
      <c r="G7">
        <v>85</v>
      </c>
      <c r="H7">
        <v>178</v>
      </c>
    </row>
    <row r="8" spans="1:8" x14ac:dyDescent="0.2">
      <c r="B8" t="s">
        <v>9</v>
      </c>
      <c r="C8">
        <v>48</v>
      </c>
      <c r="D8" s="7">
        <f t="shared" si="0"/>
        <v>42.735042735042732</v>
      </c>
      <c r="E8" s="7">
        <f t="shared" si="1"/>
        <v>-5.2649572649572676</v>
      </c>
      <c r="G8">
        <v>50</v>
      </c>
      <c r="H8">
        <v>117</v>
      </c>
    </row>
    <row r="9" spans="1:8" x14ac:dyDescent="0.2">
      <c r="B9" t="s">
        <v>10</v>
      </c>
      <c r="C9">
        <v>54</v>
      </c>
      <c r="D9" s="7">
        <f t="shared" si="0"/>
        <v>46.511627906976742</v>
      </c>
      <c r="E9" s="7">
        <f t="shared" si="1"/>
        <v>-7.4883720930232585</v>
      </c>
      <c r="G9">
        <v>40</v>
      </c>
      <c r="H9">
        <v>86</v>
      </c>
    </row>
    <row r="10" spans="1:8" x14ac:dyDescent="0.2">
      <c r="B10" t="s">
        <v>11</v>
      </c>
      <c r="C10">
        <v>48</v>
      </c>
      <c r="D10" s="7">
        <f t="shared" si="0"/>
        <v>33.333333333333329</v>
      </c>
      <c r="E10" s="7">
        <f t="shared" si="1"/>
        <v>-14.666666666666671</v>
      </c>
      <c r="G10">
        <v>36</v>
      </c>
      <c r="H10">
        <v>108</v>
      </c>
    </row>
    <row r="11" spans="1:8" x14ac:dyDescent="0.2">
      <c r="B11" t="s">
        <v>12</v>
      </c>
      <c r="C11">
        <v>60</v>
      </c>
      <c r="D11" s="7">
        <f t="shared" si="0"/>
        <v>34.736842105263158</v>
      </c>
      <c r="E11" s="7">
        <f t="shared" si="1"/>
        <v>-25.263157894736842</v>
      </c>
      <c r="G11">
        <v>33</v>
      </c>
      <c r="H11">
        <v>95</v>
      </c>
    </row>
    <row r="12" spans="1:8" x14ac:dyDescent="0.2">
      <c r="B12" t="s">
        <v>13</v>
      </c>
      <c r="C12">
        <v>35</v>
      </c>
      <c r="D12" s="7">
        <f t="shared" si="0"/>
        <v>30.76923076923077</v>
      </c>
      <c r="E12" s="7">
        <f t="shared" si="1"/>
        <v>-4.2307692307692299</v>
      </c>
      <c r="G12">
        <v>28</v>
      </c>
      <c r="H12">
        <v>91</v>
      </c>
    </row>
    <row r="13" spans="1:8" x14ac:dyDescent="0.2">
      <c r="B13" t="s">
        <v>14</v>
      </c>
      <c r="C13">
        <v>35</v>
      </c>
      <c r="D13" s="7">
        <f t="shared" si="0"/>
        <v>40.425531914893611</v>
      </c>
      <c r="E13" s="7">
        <f t="shared" si="1"/>
        <v>5.425531914893611</v>
      </c>
      <c r="G13">
        <v>19</v>
      </c>
      <c r="H13">
        <v>47</v>
      </c>
    </row>
    <row r="14" spans="1:8" x14ac:dyDescent="0.2">
      <c r="B14" t="s">
        <v>15</v>
      </c>
      <c r="C14">
        <v>49</v>
      </c>
      <c r="D14" s="7">
        <f t="shared" si="0"/>
        <v>40</v>
      </c>
      <c r="E14" s="7">
        <f t="shared" si="1"/>
        <v>-9</v>
      </c>
      <c r="G14">
        <v>14</v>
      </c>
      <c r="H14">
        <v>35</v>
      </c>
    </row>
    <row r="15" spans="1:8" x14ac:dyDescent="0.2">
      <c r="B15" t="s">
        <v>16</v>
      </c>
      <c r="C15">
        <v>48</v>
      </c>
      <c r="D15" s="7">
        <f t="shared" si="0"/>
        <v>36.84210526315789</v>
      </c>
      <c r="E15" s="7">
        <f t="shared" si="1"/>
        <v>-11.15789473684211</v>
      </c>
      <c r="G15">
        <v>21</v>
      </c>
      <c r="H15">
        <v>57</v>
      </c>
    </row>
    <row r="16" spans="1:8" x14ac:dyDescent="0.2">
      <c r="B16" t="s">
        <v>17</v>
      </c>
      <c r="C16">
        <v>54</v>
      </c>
      <c r="D16" s="7">
        <f t="shared" si="0"/>
        <v>41.666666666666671</v>
      </c>
      <c r="E16" s="7">
        <f t="shared" si="1"/>
        <v>-12.333333333333329</v>
      </c>
      <c r="G16">
        <v>5</v>
      </c>
      <c r="H16">
        <v>12</v>
      </c>
    </row>
    <row r="17" spans="2:8" x14ac:dyDescent="0.2">
      <c r="B17" t="s">
        <v>18</v>
      </c>
      <c r="C17">
        <v>46</v>
      </c>
      <c r="D17" s="7">
        <f t="shared" si="0"/>
        <v>32.352941176470587</v>
      </c>
      <c r="E17" s="7">
        <f t="shared" si="1"/>
        <v>-13.647058823529413</v>
      </c>
      <c r="G17">
        <v>11</v>
      </c>
      <c r="H17">
        <v>34</v>
      </c>
    </row>
    <row r="18" spans="2:8" x14ac:dyDescent="0.2">
      <c r="B18" t="s">
        <v>19</v>
      </c>
      <c r="C18">
        <v>55</v>
      </c>
      <c r="D18" s="7">
        <f t="shared" si="0"/>
        <v>47.619047619047613</v>
      </c>
      <c r="E18" s="7">
        <f t="shared" si="1"/>
        <v>-7.3809523809523867</v>
      </c>
      <c r="G18">
        <v>10</v>
      </c>
      <c r="H18">
        <v>21</v>
      </c>
    </row>
    <row r="19" spans="2:8" x14ac:dyDescent="0.2">
      <c r="B19" t="s">
        <v>20</v>
      </c>
      <c r="C19">
        <v>42</v>
      </c>
      <c r="D19" s="7">
        <f t="shared" si="0"/>
        <v>33.333333333333329</v>
      </c>
      <c r="E19" s="7">
        <f t="shared" si="1"/>
        <v>-8.6666666666666714</v>
      </c>
      <c r="G19">
        <v>11</v>
      </c>
      <c r="H19">
        <v>33</v>
      </c>
    </row>
    <row r="20" spans="2:8" x14ac:dyDescent="0.2">
      <c r="B20" t="s">
        <v>21</v>
      </c>
      <c r="C20">
        <v>52</v>
      </c>
      <c r="D20" s="7">
        <f t="shared" si="0"/>
        <v>31.578947368421051</v>
      </c>
      <c r="E20" s="7">
        <f t="shared" si="1"/>
        <v>-20.421052631578949</v>
      </c>
      <c r="G20">
        <v>12</v>
      </c>
      <c r="H20">
        <v>38</v>
      </c>
    </row>
    <row r="21" spans="2:8" x14ac:dyDescent="0.2">
      <c r="B21" t="s">
        <v>22</v>
      </c>
      <c r="C21">
        <v>34</v>
      </c>
      <c r="D21" s="7">
        <f t="shared" si="0"/>
        <v>20</v>
      </c>
      <c r="E21" s="7">
        <f t="shared" si="1"/>
        <v>-14</v>
      </c>
      <c r="G21">
        <v>24</v>
      </c>
      <c r="H21">
        <v>120</v>
      </c>
    </row>
    <row r="22" spans="2:8" x14ac:dyDescent="0.2">
      <c r="B22" s="3" t="s">
        <v>23</v>
      </c>
      <c r="D22" s="7"/>
      <c r="E22" s="7"/>
    </row>
    <row r="23" spans="2:8" x14ac:dyDescent="0.2">
      <c r="B23" t="s">
        <v>24</v>
      </c>
      <c r="C23">
        <v>34</v>
      </c>
      <c r="D23" s="7">
        <f t="shared" ref="D23:D39" si="2">G23/H23*100</f>
        <v>11.111111111111111</v>
      </c>
      <c r="E23" s="7">
        <f t="shared" si="1"/>
        <v>-22.888888888888889</v>
      </c>
      <c r="G23">
        <v>1</v>
      </c>
      <c r="H23">
        <v>9</v>
      </c>
    </row>
    <row r="24" spans="2:8" x14ac:dyDescent="0.2">
      <c r="B24" t="s">
        <v>25</v>
      </c>
      <c r="C24">
        <v>60</v>
      </c>
      <c r="D24" s="7">
        <f t="shared" si="2"/>
        <v>50</v>
      </c>
      <c r="E24" s="7">
        <f t="shared" si="1"/>
        <v>-10</v>
      </c>
      <c r="G24">
        <v>1</v>
      </c>
      <c r="H24">
        <v>2</v>
      </c>
    </row>
    <row r="25" spans="2:8" x14ac:dyDescent="0.2">
      <c r="B25" t="s">
        <v>26</v>
      </c>
      <c r="C25">
        <v>50</v>
      </c>
      <c r="D25" s="7">
        <f t="shared" si="2"/>
        <v>46.153846153846153</v>
      </c>
      <c r="E25" s="7">
        <f t="shared" si="1"/>
        <v>-3.8461538461538467</v>
      </c>
      <c r="G25">
        <v>6</v>
      </c>
      <c r="H25">
        <v>13</v>
      </c>
    </row>
    <row r="26" spans="2:8" x14ac:dyDescent="0.2">
      <c r="B26" t="s">
        <v>27</v>
      </c>
      <c r="C26">
        <v>49</v>
      </c>
      <c r="D26" s="7">
        <f t="shared" si="2"/>
        <v>64.705882352941174</v>
      </c>
      <c r="E26" s="7">
        <f t="shared" si="1"/>
        <v>15.705882352941174</v>
      </c>
      <c r="G26">
        <v>11</v>
      </c>
      <c r="H26">
        <v>17</v>
      </c>
    </row>
    <row r="27" spans="2:8" x14ac:dyDescent="0.2">
      <c r="B27" t="s">
        <v>28</v>
      </c>
      <c r="C27">
        <v>47</v>
      </c>
      <c r="D27" s="7">
        <f t="shared" si="2"/>
        <v>38.461538461538467</v>
      </c>
      <c r="E27" s="7">
        <f t="shared" si="1"/>
        <v>-8.538461538461533</v>
      </c>
      <c r="G27">
        <v>5</v>
      </c>
      <c r="H27">
        <v>13</v>
      </c>
    </row>
    <row r="28" spans="2:8" x14ac:dyDescent="0.2">
      <c r="B28" t="s">
        <v>29</v>
      </c>
      <c r="C28">
        <v>48</v>
      </c>
      <c r="D28" s="7">
        <f t="shared" si="2"/>
        <v>42.857142857142854</v>
      </c>
      <c r="E28" s="7">
        <f t="shared" si="1"/>
        <v>-5.1428571428571459</v>
      </c>
      <c r="G28">
        <v>9</v>
      </c>
      <c r="H28">
        <v>21</v>
      </c>
    </row>
    <row r="29" spans="2:8" x14ac:dyDescent="0.2">
      <c r="B29" t="s">
        <v>30</v>
      </c>
      <c r="C29">
        <v>53</v>
      </c>
      <c r="D29" s="7">
        <f t="shared" si="2"/>
        <v>37.5</v>
      </c>
      <c r="E29" s="7">
        <f t="shared" si="1"/>
        <v>-15.5</v>
      </c>
      <c r="G29">
        <v>3</v>
      </c>
      <c r="H29">
        <v>8</v>
      </c>
    </row>
    <row r="30" spans="2:8" x14ac:dyDescent="0.2">
      <c r="B30" t="s">
        <v>31</v>
      </c>
      <c r="C30">
        <v>46</v>
      </c>
      <c r="D30" s="7">
        <f t="shared" si="2"/>
        <v>37.5</v>
      </c>
      <c r="E30" s="7">
        <f t="shared" si="1"/>
        <v>-8.5</v>
      </c>
      <c r="G30">
        <v>3</v>
      </c>
      <c r="H30">
        <v>8</v>
      </c>
    </row>
    <row r="31" spans="2:8" x14ac:dyDescent="0.2">
      <c r="B31" t="s">
        <v>32</v>
      </c>
      <c r="C31">
        <v>48</v>
      </c>
      <c r="D31" s="7">
        <f t="shared" si="2"/>
        <v>37.5</v>
      </c>
      <c r="E31" s="7">
        <f t="shared" si="1"/>
        <v>-10.5</v>
      </c>
      <c r="G31">
        <v>6</v>
      </c>
      <c r="H31">
        <v>16</v>
      </c>
    </row>
    <row r="32" spans="2:8" x14ac:dyDescent="0.2">
      <c r="B32" t="s">
        <v>33</v>
      </c>
      <c r="C32">
        <v>53</v>
      </c>
      <c r="D32" s="7">
        <f t="shared" si="2"/>
        <v>30.76923076923077</v>
      </c>
      <c r="E32" s="7">
        <f t="shared" si="1"/>
        <v>-22.23076923076923</v>
      </c>
      <c r="G32">
        <v>4</v>
      </c>
      <c r="H32">
        <v>13</v>
      </c>
    </row>
    <row r="33" spans="2:8" x14ac:dyDescent="0.2">
      <c r="B33" t="s">
        <v>34</v>
      </c>
      <c r="C33">
        <v>53</v>
      </c>
      <c r="D33" s="7">
        <f t="shared" si="2"/>
        <v>0</v>
      </c>
      <c r="E33" s="7">
        <f t="shared" si="1"/>
        <v>-53</v>
      </c>
      <c r="G33">
        <v>0</v>
      </c>
      <c r="H33">
        <v>7</v>
      </c>
    </row>
    <row r="34" spans="2:8" x14ac:dyDescent="0.2">
      <c r="B34" t="s">
        <v>35</v>
      </c>
      <c r="C34">
        <v>47</v>
      </c>
      <c r="D34" s="7">
        <f t="shared" si="2"/>
        <v>45</v>
      </c>
      <c r="E34" s="7">
        <f t="shared" si="1"/>
        <v>-2</v>
      </c>
      <c r="G34">
        <v>9</v>
      </c>
      <c r="H34">
        <v>20</v>
      </c>
    </row>
    <row r="35" spans="2:8" x14ac:dyDescent="0.2">
      <c r="B35" s="3" t="s">
        <v>36</v>
      </c>
      <c r="D35" s="7"/>
    </row>
    <row r="36" spans="2:8" x14ac:dyDescent="0.2">
      <c r="B36" t="s">
        <v>37</v>
      </c>
      <c r="C36" s="8" t="s">
        <v>43</v>
      </c>
      <c r="D36" s="7">
        <f t="shared" si="2"/>
        <v>75</v>
      </c>
      <c r="E36" s="7">
        <f>D36-60</f>
        <v>15</v>
      </c>
      <c r="G36">
        <v>6</v>
      </c>
      <c r="H36">
        <v>8</v>
      </c>
    </row>
    <row r="37" spans="2:8" x14ac:dyDescent="0.2">
      <c r="B37" t="s">
        <v>38</v>
      </c>
      <c r="C37" s="8" t="s">
        <v>43</v>
      </c>
      <c r="D37" s="7">
        <f t="shared" si="2"/>
        <v>50</v>
      </c>
      <c r="E37">
        <f>0</f>
        <v>0</v>
      </c>
      <c r="G37">
        <v>4</v>
      </c>
      <c r="H37">
        <v>8</v>
      </c>
    </row>
    <row r="38" spans="2:8" x14ac:dyDescent="0.2">
      <c r="B38" t="s">
        <v>39</v>
      </c>
      <c r="C38" s="8" t="s">
        <v>43</v>
      </c>
      <c r="D38" s="7">
        <f t="shared" si="2"/>
        <v>100</v>
      </c>
      <c r="E38" s="7">
        <f>D38-60</f>
        <v>40</v>
      </c>
      <c r="G38">
        <v>2</v>
      </c>
      <c r="H38">
        <v>2</v>
      </c>
    </row>
    <row r="39" spans="2:8" x14ac:dyDescent="0.2">
      <c r="B39" t="s">
        <v>40</v>
      </c>
      <c r="C39" s="8" t="s">
        <v>43</v>
      </c>
      <c r="D39" s="7">
        <f t="shared" si="2"/>
        <v>37.5</v>
      </c>
      <c r="E39" s="7">
        <f>D39-40</f>
        <v>-2.5</v>
      </c>
      <c r="G39">
        <v>3</v>
      </c>
      <c r="H39">
        <v>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93499-24BC-464E-823C-B46F692650BE}">
  <dimension ref="A1:H39"/>
  <sheetViews>
    <sheetView workbookViewId="0">
      <selection activeCell="I30" sqref="I30"/>
    </sheetView>
  </sheetViews>
  <sheetFormatPr defaultRowHeight="12.75" x14ac:dyDescent="0.2"/>
  <cols>
    <col min="2" max="2" width="31.42578125" bestFit="1" customWidth="1"/>
    <col min="3" max="6" width="11.7109375" customWidth="1"/>
    <col min="7" max="8" width="20.5703125" customWidth="1"/>
  </cols>
  <sheetData>
    <row r="1" spans="1:8" x14ac:dyDescent="0.2">
      <c r="A1" s="2" t="s">
        <v>44</v>
      </c>
    </row>
    <row r="3" spans="1:8" ht="51.75" thickBot="1" x14ac:dyDescent="0.25">
      <c r="B3" s="4" t="s">
        <v>1</v>
      </c>
      <c r="C3" s="4" t="s">
        <v>2</v>
      </c>
      <c r="D3" s="4" t="s">
        <v>3</v>
      </c>
      <c r="E3" s="5" t="s">
        <v>4</v>
      </c>
      <c r="G3" s="5" t="s">
        <v>45</v>
      </c>
      <c r="H3" s="5" t="s">
        <v>46</v>
      </c>
    </row>
    <row r="4" spans="1:8" x14ac:dyDescent="0.2">
      <c r="B4" s="9" t="s">
        <v>6</v>
      </c>
      <c r="C4">
        <v>3</v>
      </c>
      <c r="D4" s="6">
        <f>G4/H4*100</f>
        <v>2.9144951524213281</v>
      </c>
      <c r="E4" s="6">
        <f>D4-C4</f>
        <v>-8.5504847578671939E-2</v>
      </c>
      <c r="G4">
        <v>28420</v>
      </c>
      <c r="H4">
        <v>975126</v>
      </c>
    </row>
    <row r="5" spans="1:8" x14ac:dyDescent="0.2">
      <c r="B5" t="s">
        <v>7</v>
      </c>
      <c r="C5">
        <v>5</v>
      </c>
      <c r="D5" s="6">
        <f t="shared" ref="D5:D18" si="0">G5/H5*100</f>
        <v>3.9574394386341289</v>
      </c>
      <c r="E5" s="6">
        <f t="shared" ref="E5:E18" si="1">D5-C5</f>
        <v>-1.0425605613658711</v>
      </c>
      <c r="G5">
        <v>42501</v>
      </c>
      <c r="H5">
        <v>1073952</v>
      </c>
    </row>
    <row r="6" spans="1:8" x14ac:dyDescent="0.2">
      <c r="B6" t="s">
        <v>8</v>
      </c>
      <c r="C6">
        <v>3</v>
      </c>
      <c r="D6" s="6">
        <f t="shared" si="0"/>
        <v>1.5218113067293975</v>
      </c>
      <c r="E6" s="6">
        <f t="shared" si="1"/>
        <v>-1.4781886932706025</v>
      </c>
      <c r="G6">
        <v>13430</v>
      </c>
      <c r="H6">
        <v>882501</v>
      </c>
    </row>
    <row r="7" spans="1:8" x14ac:dyDescent="0.2">
      <c r="B7" t="s">
        <v>9</v>
      </c>
      <c r="C7">
        <v>4</v>
      </c>
      <c r="D7" s="6">
        <f t="shared" si="0"/>
        <v>2.2642868237852496</v>
      </c>
      <c r="E7" s="6">
        <f t="shared" si="1"/>
        <v>-1.7357131762147504</v>
      </c>
      <c r="G7">
        <v>16035</v>
      </c>
      <c r="H7">
        <v>708170</v>
      </c>
    </row>
    <row r="8" spans="1:8" x14ac:dyDescent="0.2">
      <c r="B8" t="s">
        <v>10</v>
      </c>
      <c r="C8">
        <v>2</v>
      </c>
      <c r="D8" s="6">
        <f t="shared" si="0"/>
        <v>1.3367419277172896</v>
      </c>
      <c r="E8" s="6">
        <f t="shared" si="1"/>
        <v>-0.66325807228271039</v>
      </c>
      <c r="G8">
        <v>7995</v>
      </c>
      <c r="H8">
        <v>598096</v>
      </c>
    </row>
    <row r="9" spans="1:8" x14ac:dyDescent="0.2">
      <c r="B9" t="s">
        <v>11</v>
      </c>
      <c r="C9">
        <v>7</v>
      </c>
      <c r="D9" s="6">
        <f t="shared" si="0"/>
        <v>5.1522853832492093</v>
      </c>
      <c r="E9" s="6">
        <f t="shared" si="1"/>
        <v>-1.8477146167507907</v>
      </c>
      <c r="G9">
        <v>25703</v>
      </c>
      <c r="H9">
        <v>498866</v>
      </c>
    </row>
    <row r="10" spans="1:8" x14ac:dyDescent="0.2">
      <c r="B10" t="s">
        <v>12</v>
      </c>
      <c r="C10">
        <v>3</v>
      </c>
      <c r="D10" s="6">
        <f t="shared" si="0"/>
        <v>5.1800542399418461</v>
      </c>
      <c r="E10" s="6">
        <f t="shared" si="1"/>
        <v>2.1800542399418461</v>
      </c>
      <c r="G10">
        <v>37055</v>
      </c>
      <c r="H10">
        <v>715340</v>
      </c>
    </row>
    <row r="11" spans="1:8" x14ac:dyDescent="0.2">
      <c r="B11" t="s">
        <v>13</v>
      </c>
      <c r="C11">
        <v>4</v>
      </c>
      <c r="D11" s="6">
        <f t="shared" si="0"/>
        <v>2.9548801251668122</v>
      </c>
      <c r="E11" s="6">
        <f t="shared" si="1"/>
        <v>-1.0451198748331878</v>
      </c>
      <c r="G11">
        <v>15411</v>
      </c>
      <c r="H11">
        <v>521544</v>
      </c>
    </row>
    <row r="12" spans="1:8" x14ac:dyDescent="0.2">
      <c r="B12" t="s">
        <v>14</v>
      </c>
      <c r="C12">
        <v>7</v>
      </c>
      <c r="D12" s="6">
        <f t="shared" si="0"/>
        <v>6.008319768493398</v>
      </c>
      <c r="E12" s="6">
        <f t="shared" si="1"/>
        <v>-0.99168023150660201</v>
      </c>
      <c r="G12">
        <v>11627</v>
      </c>
      <c r="H12">
        <v>193515</v>
      </c>
    </row>
    <row r="13" spans="1:8" x14ac:dyDescent="0.2">
      <c r="B13" t="s">
        <v>15</v>
      </c>
      <c r="C13">
        <v>2</v>
      </c>
      <c r="D13" s="6">
        <f t="shared" si="0"/>
        <v>1.3169894058752765</v>
      </c>
      <c r="E13" s="6">
        <f t="shared" si="1"/>
        <v>-0.68301059412472354</v>
      </c>
      <c r="G13">
        <v>2715</v>
      </c>
      <c r="H13">
        <v>206152</v>
      </c>
    </row>
    <row r="14" spans="1:8" x14ac:dyDescent="0.2">
      <c r="B14" t="s">
        <v>16</v>
      </c>
      <c r="C14">
        <v>3</v>
      </c>
      <c r="D14" s="6">
        <f t="shared" si="0"/>
        <v>1.5914468554220109</v>
      </c>
      <c r="E14" s="6">
        <f t="shared" si="1"/>
        <v>-1.4085531445779891</v>
      </c>
      <c r="G14">
        <v>4735</v>
      </c>
      <c r="H14">
        <v>297528</v>
      </c>
    </row>
    <row r="15" spans="1:8" x14ac:dyDescent="0.2">
      <c r="B15" t="s">
        <v>17</v>
      </c>
      <c r="C15">
        <v>4</v>
      </c>
      <c r="D15" s="6">
        <f t="shared" si="0"/>
        <v>3.2368329596145697</v>
      </c>
      <c r="E15" s="6">
        <f t="shared" si="1"/>
        <v>-0.76316704038543026</v>
      </c>
      <c r="G15">
        <v>6799</v>
      </c>
      <c r="H15">
        <v>210051</v>
      </c>
    </row>
    <row r="16" spans="1:8" x14ac:dyDescent="0.2">
      <c r="B16" t="s">
        <v>18</v>
      </c>
      <c r="C16">
        <v>2</v>
      </c>
      <c r="D16" s="6">
        <f t="shared" si="0"/>
        <v>1.7506469782310856</v>
      </c>
      <c r="E16" s="6">
        <f t="shared" si="1"/>
        <v>-0.24935302176891438</v>
      </c>
      <c r="G16">
        <v>2875</v>
      </c>
      <c r="H16">
        <v>164225</v>
      </c>
    </row>
    <row r="17" spans="2:8" x14ac:dyDescent="0.2">
      <c r="B17" t="s">
        <v>19</v>
      </c>
      <c r="C17">
        <v>4</v>
      </c>
      <c r="D17" s="6">
        <f t="shared" si="0"/>
        <v>4.0212474726068796</v>
      </c>
      <c r="E17" s="6">
        <f t="shared" si="1"/>
        <v>2.1247472606879647E-2</v>
      </c>
      <c r="G17">
        <v>11575</v>
      </c>
      <c r="H17">
        <v>287846</v>
      </c>
    </row>
    <row r="18" spans="2:8" x14ac:dyDescent="0.2">
      <c r="B18" t="s">
        <v>20</v>
      </c>
      <c r="C18">
        <v>1</v>
      </c>
      <c r="D18" s="6">
        <f t="shared" si="0"/>
        <v>3.1145611678415617</v>
      </c>
      <c r="E18" s="6">
        <f t="shared" si="1"/>
        <v>2.1145611678415617</v>
      </c>
      <c r="G18">
        <v>5240</v>
      </c>
      <c r="H18">
        <v>168242</v>
      </c>
    </row>
    <row r="19" spans="2:8" x14ac:dyDescent="0.2">
      <c r="D19" s="7"/>
      <c r="E19" s="7"/>
    </row>
    <row r="20" spans="2:8" x14ac:dyDescent="0.2">
      <c r="D20" s="7"/>
      <c r="E20" s="7"/>
    </row>
    <row r="21" spans="2:8" x14ac:dyDescent="0.2">
      <c r="D21" s="7"/>
      <c r="E21" s="7"/>
    </row>
    <row r="22" spans="2:8" x14ac:dyDescent="0.2">
      <c r="B22" s="3"/>
      <c r="D22" s="7"/>
      <c r="E22" s="7"/>
    </row>
    <row r="23" spans="2:8" x14ac:dyDescent="0.2">
      <c r="D23" s="7"/>
      <c r="E23" s="7"/>
    </row>
    <row r="24" spans="2:8" x14ac:dyDescent="0.2">
      <c r="D24" s="7"/>
      <c r="E24" s="7"/>
    </row>
    <row r="25" spans="2:8" x14ac:dyDescent="0.2">
      <c r="D25" s="7"/>
      <c r="E25" s="7"/>
    </row>
    <row r="26" spans="2:8" x14ac:dyDescent="0.2">
      <c r="D26" s="7"/>
      <c r="E26" s="7"/>
    </row>
    <row r="27" spans="2:8" x14ac:dyDescent="0.2">
      <c r="D27" s="7"/>
      <c r="E27" s="7"/>
    </row>
    <row r="28" spans="2:8" x14ac:dyDescent="0.2">
      <c r="D28" s="7"/>
      <c r="E28" s="7"/>
    </row>
    <row r="29" spans="2:8" x14ac:dyDescent="0.2">
      <c r="D29" s="7"/>
      <c r="E29" s="7"/>
    </row>
    <row r="30" spans="2:8" x14ac:dyDescent="0.2">
      <c r="D30" s="7"/>
      <c r="E30" s="7"/>
    </row>
    <row r="31" spans="2:8" x14ac:dyDescent="0.2">
      <c r="D31" s="7"/>
      <c r="E31" s="7"/>
    </row>
    <row r="32" spans="2:8" x14ac:dyDescent="0.2">
      <c r="D32" s="7"/>
      <c r="E32" s="7"/>
    </row>
    <row r="33" spans="2:5" x14ac:dyDescent="0.2">
      <c r="D33" s="7"/>
      <c r="E33" s="7"/>
    </row>
    <row r="34" spans="2:5" x14ac:dyDescent="0.2">
      <c r="D34" s="7"/>
      <c r="E34" s="7"/>
    </row>
    <row r="35" spans="2:5" x14ac:dyDescent="0.2">
      <c r="B35" s="3"/>
      <c r="D35" s="7"/>
    </row>
    <row r="36" spans="2:5" x14ac:dyDescent="0.2">
      <c r="C36" s="8"/>
      <c r="D36" s="7"/>
      <c r="E36" s="7"/>
    </row>
    <row r="37" spans="2:5" x14ac:dyDescent="0.2">
      <c r="C37" s="8"/>
      <c r="D37" s="7"/>
    </row>
    <row r="38" spans="2:5" x14ac:dyDescent="0.2">
      <c r="C38" s="8"/>
      <c r="D38" s="7"/>
      <c r="E38" s="7"/>
    </row>
    <row r="39" spans="2:5" x14ac:dyDescent="0.2">
      <c r="C39" s="8"/>
      <c r="D39" s="7"/>
      <c r="E39" s="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6077F-A43F-4CF2-A42C-CA3F7D7B21FA}">
  <dimension ref="A1:E39"/>
  <sheetViews>
    <sheetView workbookViewId="0">
      <selection activeCell="E4" sqref="E4"/>
    </sheetView>
  </sheetViews>
  <sheetFormatPr defaultRowHeight="12.75" x14ac:dyDescent="0.2"/>
  <cols>
    <col min="2" max="2" width="31.42578125" bestFit="1" customWidth="1"/>
    <col min="3" max="3" width="14.7109375" customWidth="1"/>
    <col min="4" max="4" width="14.42578125" customWidth="1"/>
    <col min="5" max="5" width="15.85546875" customWidth="1"/>
    <col min="6" max="6" width="11.7109375" customWidth="1"/>
  </cols>
  <sheetData>
    <row r="1" spans="1:5" x14ac:dyDescent="0.2">
      <c r="A1" s="2" t="s">
        <v>47</v>
      </c>
    </row>
    <row r="3" spans="1:5" ht="39" thickBot="1" x14ac:dyDescent="0.25">
      <c r="B3" s="4" t="s">
        <v>1</v>
      </c>
      <c r="C3" s="5" t="s">
        <v>50</v>
      </c>
      <c r="D3" s="5" t="s">
        <v>51</v>
      </c>
      <c r="E3" s="5" t="s">
        <v>52</v>
      </c>
    </row>
    <row r="4" spans="1:5" x14ac:dyDescent="0.2">
      <c r="B4" s="3" t="s">
        <v>5</v>
      </c>
      <c r="D4" s="6"/>
      <c r="E4" s="6"/>
    </row>
    <row r="5" spans="1:5" x14ac:dyDescent="0.2">
      <c r="B5" t="s">
        <v>6</v>
      </c>
      <c r="C5">
        <v>50.6</v>
      </c>
      <c r="D5" s="6">
        <v>50.4</v>
      </c>
      <c r="E5" s="6">
        <v>-0.2</v>
      </c>
    </row>
    <row r="6" spans="1:5" x14ac:dyDescent="0.2">
      <c r="B6" t="s">
        <v>7</v>
      </c>
      <c r="C6">
        <v>48.8</v>
      </c>
      <c r="D6" s="6">
        <v>47.5</v>
      </c>
      <c r="E6" s="6">
        <v>-1.3</v>
      </c>
    </row>
    <row r="7" spans="1:5" x14ac:dyDescent="0.2">
      <c r="B7" t="s">
        <v>8</v>
      </c>
      <c r="C7">
        <v>55</v>
      </c>
      <c r="D7" s="6">
        <v>54.9</v>
      </c>
      <c r="E7" s="6">
        <v>-0.1</v>
      </c>
    </row>
    <row r="8" spans="1:5" x14ac:dyDescent="0.2">
      <c r="B8" t="s">
        <v>9</v>
      </c>
      <c r="C8">
        <v>48.1</v>
      </c>
      <c r="D8" s="6">
        <v>49.3</v>
      </c>
      <c r="E8" s="6">
        <v>1.1000000000000001</v>
      </c>
    </row>
    <row r="9" spans="1:5" x14ac:dyDescent="0.2">
      <c r="B9" t="s">
        <v>10</v>
      </c>
      <c r="C9">
        <v>53.7</v>
      </c>
      <c r="D9" s="6">
        <v>52.5</v>
      </c>
      <c r="E9" s="6">
        <v>-1.1000000000000001</v>
      </c>
    </row>
    <row r="10" spans="1:5" x14ac:dyDescent="0.2">
      <c r="B10" t="s">
        <v>11</v>
      </c>
      <c r="C10">
        <v>47.5</v>
      </c>
      <c r="D10" s="6">
        <v>47.1</v>
      </c>
      <c r="E10" s="6">
        <v>-0.4</v>
      </c>
    </row>
    <row r="11" spans="1:5" x14ac:dyDescent="0.2">
      <c r="B11" t="s">
        <v>12</v>
      </c>
      <c r="C11">
        <v>62.4</v>
      </c>
      <c r="D11" s="6">
        <v>60.8</v>
      </c>
      <c r="E11" s="6">
        <v>-1.6</v>
      </c>
    </row>
    <row r="12" spans="1:5" x14ac:dyDescent="0.2">
      <c r="B12" t="s">
        <v>13</v>
      </c>
      <c r="C12">
        <v>35.200000000000003</v>
      </c>
      <c r="D12" s="6">
        <v>35.200000000000003</v>
      </c>
      <c r="E12" s="6">
        <v>0</v>
      </c>
    </row>
    <row r="13" spans="1:5" x14ac:dyDescent="0.2">
      <c r="B13" t="s">
        <v>14</v>
      </c>
      <c r="C13">
        <v>35.299999999999997</v>
      </c>
      <c r="D13" s="6">
        <v>37</v>
      </c>
      <c r="E13" s="6">
        <v>1.7</v>
      </c>
    </row>
    <row r="14" spans="1:5" x14ac:dyDescent="0.2">
      <c r="B14" t="s">
        <v>15</v>
      </c>
      <c r="C14">
        <v>48.7</v>
      </c>
      <c r="D14" s="6">
        <v>48.1</v>
      </c>
      <c r="E14" s="6">
        <v>-0.6</v>
      </c>
    </row>
    <row r="15" spans="1:5" x14ac:dyDescent="0.2">
      <c r="B15" t="s">
        <v>16</v>
      </c>
      <c r="C15">
        <v>47.6</v>
      </c>
      <c r="D15" s="6">
        <v>49</v>
      </c>
      <c r="E15" s="6">
        <v>1.4</v>
      </c>
    </row>
    <row r="16" spans="1:5" x14ac:dyDescent="0.2">
      <c r="B16" t="s">
        <v>17</v>
      </c>
      <c r="C16">
        <v>53.6</v>
      </c>
      <c r="D16" s="6">
        <v>53.1</v>
      </c>
      <c r="E16" s="6">
        <v>-0.5</v>
      </c>
    </row>
    <row r="17" spans="2:5" x14ac:dyDescent="0.2">
      <c r="B17" t="s">
        <v>18</v>
      </c>
      <c r="C17">
        <v>45.6</v>
      </c>
      <c r="D17" s="6">
        <v>45.7</v>
      </c>
      <c r="E17" s="6">
        <v>0.1</v>
      </c>
    </row>
    <row r="18" spans="2:5" x14ac:dyDescent="0.2">
      <c r="B18" t="s">
        <v>19</v>
      </c>
      <c r="C18">
        <v>55.3</v>
      </c>
      <c r="D18" s="6">
        <v>53</v>
      </c>
      <c r="E18" s="6">
        <v>-2.4</v>
      </c>
    </row>
    <row r="19" spans="2:5" x14ac:dyDescent="0.2">
      <c r="B19" t="s">
        <v>20</v>
      </c>
      <c r="C19">
        <v>42.4</v>
      </c>
      <c r="D19" s="7">
        <v>42.9</v>
      </c>
      <c r="E19" s="7">
        <v>0.5</v>
      </c>
    </row>
    <row r="20" spans="2:5" x14ac:dyDescent="0.2">
      <c r="B20" t="s">
        <v>21</v>
      </c>
      <c r="C20">
        <v>52.1</v>
      </c>
      <c r="D20" s="7">
        <v>50.7</v>
      </c>
      <c r="E20" s="7">
        <v>-1.4</v>
      </c>
    </row>
    <row r="21" spans="2:5" x14ac:dyDescent="0.2">
      <c r="B21" t="s">
        <v>22</v>
      </c>
      <c r="C21">
        <v>33.6</v>
      </c>
      <c r="D21" s="7">
        <v>33</v>
      </c>
      <c r="E21" s="7">
        <v>-0.6</v>
      </c>
    </row>
    <row r="22" spans="2:5" x14ac:dyDescent="0.2">
      <c r="B22" s="3" t="s">
        <v>23</v>
      </c>
      <c r="D22" s="7"/>
      <c r="E22" s="7"/>
    </row>
    <row r="23" spans="2:5" x14ac:dyDescent="0.2">
      <c r="B23" t="s">
        <v>24</v>
      </c>
      <c r="C23">
        <v>34.299999999999997</v>
      </c>
      <c r="D23" s="7">
        <v>34.9</v>
      </c>
      <c r="E23" s="7">
        <v>0.6</v>
      </c>
    </row>
    <row r="24" spans="2:5" x14ac:dyDescent="0.2">
      <c r="B24" t="s">
        <v>25</v>
      </c>
      <c r="C24">
        <v>59.5</v>
      </c>
      <c r="D24" s="7">
        <v>59.6</v>
      </c>
      <c r="E24" s="7">
        <v>0.1</v>
      </c>
    </row>
    <row r="25" spans="2:5" x14ac:dyDescent="0.2">
      <c r="B25" t="s">
        <v>26</v>
      </c>
      <c r="C25">
        <v>50.2</v>
      </c>
      <c r="D25" s="7">
        <v>50.8</v>
      </c>
      <c r="E25" s="7">
        <v>0.5</v>
      </c>
    </row>
    <row r="26" spans="2:5" x14ac:dyDescent="0.2">
      <c r="B26" t="s">
        <v>27</v>
      </c>
      <c r="C26">
        <v>49.5</v>
      </c>
      <c r="D26" s="7">
        <v>50.3</v>
      </c>
      <c r="E26" s="7">
        <v>0.8</v>
      </c>
    </row>
    <row r="27" spans="2:5" x14ac:dyDescent="0.2">
      <c r="B27" t="s">
        <v>28</v>
      </c>
      <c r="C27">
        <v>46.6</v>
      </c>
      <c r="D27" s="7">
        <v>46.3</v>
      </c>
      <c r="E27" s="7">
        <v>-0.3</v>
      </c>
    </row>
    <row r="28" spans="2:5" x14ac:dyDescent="0.2">
      <c r="B28" t="s">
        <v>29</v>
      </c>
      <c r="C28">
        <v>48.2</v>
      </c>
      <c r="D28" s="7">
        <v>49</v>
      </c>
      <c r="E28" s="7">
        <v>0.8</v>
      </c>
    </row>
    <row r="29" spans="2:5" x14ac:dyDescent="0.2">
      <c r="B29" t="s">
        <v>30</v>
      </c>
      <c r="C29">
        <v>52.6</v>
      </c>
      <c r="D29" s="7">
        <v>53.1</v>
      </c>
      <c r="E29" s="7">
        <v>0.5</v>
      </c>
    </row>
    <row r="30" spans="2:5" x14ac:dyDescent="0.2">
      <c r="B30" t="s">
        <v>31</v>
      </c>
      <c r="C30">
        <v>46.2</v>
      </c>
      <c r="D30" s="7">
        <v>47.8</v>
      </c>
      <c r="E30" s="7">
        <v>1.6</v>
      </c>
    </row>
    <row r="31" spans="2:5" x14ac:dyDescent="0.2">
      <c r="B31" t="s">
        <v>32</v>
      </c>
      <c r="C31">
        <v>48.4</v>
      </c>
      <c r="D31" s="7">
        <v>49.2</v>
      </c>
      <c r="E31" s="7">
        <v>0.7</v>
      </c>
    </row>
    <row r="32" spans="2:5" x14ac:dyDescent="0.2">
      <c r="B32" t="s">
        <v>33</v>
      </c>
      <c r="C32">
        <v>52.8</v>
      </c>
      <c r="D32" s="7">
        <v>53.6</v>
      </c>
      <c r="E32" s="7">
        <v>0.8</v>
      </c>
    </row>
    <row r="33" spans="2:5" x14ac:dyDescent="0.2">
      <c r="B33" t="s">
        <v>34</v>
      </c>
      <c r="C33">
        <v>52.7</v>
      </c>
      <c r="D33" s="7">
        <v>52.8</v>
      </c>
      <c r="E33" s="7">
        <v>0.1</v>
      </c>
    </row>
    <row r="34" spans="2:5" x14ac:dyDescent="0.2">
      <c r="B34" t="s">
        <v>35</v>
      </c>
      <c r="C34">
        <v>46.8</v>
      </c>
      <c r="D34" s="7">
        <v>47.8</v>
      </c>
      <c r="E34" s="7">
        <v>1.1000000000000001</v>
      </c>
    </row>
    <row r="35" spans="2:5" x14ac:dyDescent="0.2">
      <c r="B35" s="3"/>
      <c r="D35" s="7"/>
    </row>
    <row r="36" spans="2:5" x14ac:dyDescent="0.2">
      <c r="C36" s="8"/>
      <c r="D36" s="7"/>
      <c r="E36" s="7"/>
    </row>
    <row r="37" spans="2:5" x14ac:dyDescent="0.2">
      <c r="B37" t="s">
        <v>48</v>
      </c>
      <c r="C37" s="8"/>
      <c r="D37" s="7"/>
    </row>
    <row r="38" spans="2:5" x14ac:dyDescent="0.2">
      <c r="B38" t="s">
        <v>49</v>
      </c>
      <c r="C38" s="8"/>
      <c r="D38" s="7"/>
      <c r="E38" s="7"/>
    </row>
    <row r="39" spans="2:5" x14ac:dyDescent="0.2">
      <c r="C39" s="8"/>
      <c r="D39" s="7"/>
      <c r="E39" s="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7D714-93C4-4F14-AEC7-17212ABC68B7}">
  <dimension ref="A1:D39"/>
  <sheetViews>
    <sheetView workbookViewId="0">
      <selection activeCell="D57" sqref="D57"/>
    </sheetView>
  </sheetViews>
  <sheetFormatPr defaultRowHeight="12.75" x14ac:dyDescent="0.2"/>
  <cols>
    <col min="2" max="2" width="31.42578125" bestFit="1" customWidth="1"/>
    <col min="3" max="3" width="14.7109375" customWidth="1"/>
    <col min="4" max="4" width="15.42578125" customWidth="1"/>
    <col min="5" max="5" width="11.7109375" customWidth="1"/>
  </cols>
  <sheetData>
    <row r="1" spans="1:4" x14ac:dyDescent="0.2">
      <c r="A1" s="2" t="s">
        <v>53</v>
      </c>
    </row>
    <row r="3" spans="1:4" ht="51.75" thickBot="1" x14ac:dyDescent="0.25">
      <c r="B3" s="4" t="s">
        <v>54</v>
      </c>
      <c r="C3" s="5" t="s">
        <v>55</v>
      </c>
      <c r="D3" s="5" t="s">
        <v>56</v>
      </c>
    </row>
    <row r="4" spans="1:4" x14ac:dyDescent="0.2">
      <c r="B4" s="9" t="s">
        <v>57</v>
      </c>
      <c r="C4" s="11" t="s">
        <v>58</v>
      </c>
      <c r="D4" s="10">
        <v>38.1</v>
      </c>
    </row>
    <row r="5" spans="1:4" x14ac:dyDescent="0.2">
      <c r="B5" s="9" t="s">
        <v>59</v>
      </c>
      <c r="C5" s="11" t="s">
        <v>60</v>
      </c>
      <c r="D5" s="10">
        <v>28.1</v>
      </c>
    </row>
    <row r="6" spans="1:4" x14ac:dyDescent="0.2">
      <c r="B6" s="9" t="s">
        <v>61</v>
      </c>
      <c r="C6" s="11" t="s">
        <v>62</v>
      </c>
      <c r="D6" s="10">
        <v>60.8</v>
      </c>
    </row>
    <row r="7" spans="1:4" x14ac:dyDescent="0.2">
      <c r="B7" s="9" t="s">
        <v>63</v>
      </c>
      <c r="C7" s="11">
        <v>339</v>
      </c>
      <c r="D7" s="10">
        <v>54.9</v>
      </c>
    </row>
    <row r="8" spans="1:4" x14ac:dyDescent="0.2">
      <c r="B8" s="9" t="s">
        <v>64</v>
      </c>
      <c r="C8" s="11" t="s">
        <v>65</v>
      </c>
      <c r="D8" s="10">
        <v>57.1</v>
      </c>
    </row>
    <row r="9" spans="1:4" x14ac:dyDescent="0.2">
      <c r="B9" s="9" t="s">
        <v>66</v>
      </c>
      <c r="C9" s="11">
        <v>812</v>
      </c>
      <c r="D9" s="10">
        <v>53.2</v>
      </c>
    </row>
    <row r="10" spans="1:4" x14ac:dyDescent="0.2">
      <c r="D10" s="6"/>
    </row>
    <row r="11" spans="1:4" x14ac:dyDescent="0.2">
      <c r="D11" s="6"/>
    </row>
    <row r="12" spans="1:4" x14ac:dyDescent="0.2">
      <c r="D12" s="6"/>
    </row>
    <row r="13" spans="1:4" x14ac:dyDescent="0.2">
      <c r="D13" s="6"/>
    </row>
    <row r="14" spans="1:4" x14ac:dyDescent="0.2">
      <c r="D14" s="6"/>
    </row>
    <row r="15" spans="1:4" x14ac:dyDescent="0.2">
      <c r="D15" s="6"/>
    </row>
    <row r="16" spans="1:4" x14ac:dyDescent="0.2">
      <c r="D16" s="6"/>
    </row>
    <row r="17" spans="2:4" x14ac:dyDescent="0.2">
      <c r="D17" s="6"/>
    </row>
    <row r="18" spans="2:4" x14ac:dyDescent="0.2">
      <c r="D18" s="6"/>
    </row>
    <row r="19" spans="2:4" x14ac:dyDescent="0.2">
      <c r="D19" s="7"/>
    </row>
    <row r="20" spans="2:4" x14ac:dyDescent="0.2">
      <c r="D20" s="7"/>
    </row>
    <row r="21" spans="2:4" x14ac:dyDescent="0.2">
      <c r="D21" s="7"/>
    </row>
    <row r="22" spans="2:4" x14ac:dyDescent="0.2">
      <c r="B22" s="3"/>
      <c r="D22" s="7"/>
    </row>
    <row r="23" spans="2:4" x14ac:dyDescent="0.2">
      <c r="D23" s="7"/>
    </row>
    <row r="24" spans="2:4" x14ac:dyDescent="0.2">
      <c r="D24" s="7"/>
    </row>
    <row r="25" spans="2:4" x14ac:dyDescent="0.2">
      <c r="D25" s="7"/>
    </row>
    <row r="26" spans="2:4" x14ac:dyDescent="0.2">
      <c r="D26" s="7"/>
    </row>
    <row r="27" spans="2:4" x14ac:dyDescent="0.2">
      <c r="D27" s="7"/>
    </row>
    <row r="28" spans="2:4" x14ac:dyDescent="0.2">
      <c r="D28" s="7"/>
    </row>
    <row r="29" spans="2:4" x14ac:dyDescent="0.2">
      <c r="D29" s="7"/>
    </row>
    <row r="30" spans="2:4" x14ac:dyDescent="0.2">
      <c r="D30" s="7"/>
    </row>
    <row r="31" spans="2:4" x14ac:dyDescent="0.2">
      <c r="D31" s="7"/>
    </row>
    <row r="32" spans="2:4" x14ac:dyDescent="0.2">
      <c r="D32" s="7"/>
    </row>
    <row r="33" spans="2:4" x14ac:dyDescent="0.2">
      <c r="D33" s="7"/>
    </row>
    <row r="34" spans="2:4" x14ac:dyDescent="0.2">
      <c r="D34" s="7"/>
    </row>
    <row r="35" spans="2:4" x14ac:dyDescent="0.2">
      <c r="B35" s="3"/>
      <c r="D35" s="7"/>
    </row>
    <row r="36" spans="2:4" x14ac:dyDescent="0.2">
      <c r="C36" s="8"/>
      <c r="D36" s="7"/>
    </row>
    <row r="37" spans="2:4" x14ac:dyDescent="0.2">
      <c r="C37" s="8"/>
      <c r="D37" s="7"/>
    </row>
    <row r="38" spans="2:4" x14ac:dyDescent="0.2">
      <c r="C38" s="8"/>
      <c r="D38" s="7"/>
    </row>
    <row r="39" spans="2:4" x14ac:dyDescent="0.2">
      <c r="C39" s="8"/>
      <c r="D39" s="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77DD0-6D65-4B74-8139-E496B248EBD5}">
  <dimension ref="A1:J39"/>
  <sheetViews>
    <sheetView workbookViewId="0">
      <selection activeCell="H4" sqref="H4"/>
    </sheetView>
  </sheetViews>
  <sheetFormatPr defaultRowHeight="12.75" x14ac:dyDescent="0.2"/>
  <cols>
    <col min="2" max="2" width="31.42578125" bestFit="1" customWidth="1"/>
    <col min="3" max="4" width="11.7109375" customWidth="1"/>
    <col min="5" max="5" width="14.140625" customWidth="1"/>
    <col min="6" max="6" width="11.7109375" customWidth="1"/>
    <col min="7" max="10" width="22.7109375" customWidth="1"/>
  </cols>
  <sheetData>
    <row r="1" spans="1:10" x14ac:dyDescent="0.2">
      <c r="A1" s="2" t="s">
        <v>101</v>
      </c>
    </row>
    <row r="3" spans="1:10" ht="39" thickBot="1" x14ac:dyDescent="0.25">
      <c r="B3" s="4" t="s">
        <v>1</v>
      </c>
      <c r="C3" s="5" t="s">
        <v>67</v>
      </c>
      <c r="D3" s="5" t="s">
        <v>68</v>
      </c>
      <c r="E3" s="5" t="s">
        <v>52</v>
      </c>
      <c r="G3" s="5" t="s">
        <v>102</v>
      </c>
      <c r="H3" s="5" t="s">
        <v>103</v>
      </c>
      <c r="I3" s="5" t="s">
        <v>69</v>
      </c>
      <c r="J3" s="5" t="s">
        <v>70</v>
      </c>
    </row>
    <row r="4" spans="1:10" x14ac:dyDescent="0.2">
      <c r="B4" s="9" t="s">
        <v>6</v>
      </c>
      <c r="C4" s="6">
        <f>G4/H4*100</f>
        <v>2.3868460882572484</v>
      </c>
      <c r="D4" s="6">
        <f>I4/J4*100</f>
        <v>3.1401264066594727</v>
      </c>
      <c r="E4" s="6">
        <f>D4-C4</f>
        <v>0.75328031840222431</v>
      </c>
      <c r="G4" s="6">
        <v>80.900000000000006</v>
      </c>
      <c r="H4" s="6">
        <v>3389.41</v>
      </c>
      <c r="I4" s="6">
        <v>101.85</v>
      </c>
      <c r="J4" s="6">
        <v>3243.5</v>
      </c>
    </row>
    <row r="5" spans="1:10" x14ac:dyDescent="0.2">
      <c r="B5" t="s">
        <v>7</v>
      </c>
      <c r="C5" s="6">
        <f t="shared" ref="C5:C18" si="0">G5/H5*100</f>
        <v>4.3468609004511851</v>
      </c>
      <c r="D5" s="6">
        <f t="shared" ref="D5:D18" si="1">I5/J5*100</f>
        <v>3.8604273017382984</v>
      </c>
      <c r="E5" s="6">
        <f t="shared" ref="E5:E18" si="2">D5-C5</f>
        <v>-0.48643359871288672</v>
      </c>
      <c r="G5" s="6">
        <v>144.9</v>
      </c>
      <c r="H5" s="6">
        <v>3333.44</v>
      </c>
      <c r="I5" s="6">
        <v>139.6</v>
      </c>
      <c r="J5" s="6">
        <v>3616.18</v>
      </c>
    </row>
    <row r="6" spans="1:10" x14ac:dyDescent="0.2">
      <c r="B6" t="s">
        <v>8</v>
      </c>
      <c r="C6" s="6">
        <f t="shared" si="0"/>
        <v>1.8293366304776157</v>
      </c>
      <c r="D6" s="6">
        <f t="shared" si="1"/>
        <v>1.6339425693789318</v>
      </c>
      <c r="E6" s="6">
        <f t="shared" si="2"/>
        <v>-0.19539406109868396</v>
      </c>
      <c r="G6" s="6">
        <v>50.6</v>
      </c>
      <c r="H6" s="6">
        <v>2766.03</v>
      </c>
      <c r="I6" s="6">
        <v>48.15</v>
      </c>
      <c r="J6" s="6">
        <v>2946.86</v>
      </c>
    </row>
    <row r="7" spans="1:10" x14ac:dyDescent="0.2">
      <c r="B7" t="s">
        <v>9</v>
      </c>
      <c r="C7" s="6">
        <f t="shared" si="0"/>
        <v>3.0598883645124157</v>
      </c>
      <c r="D7" s="6">
        <f t="shared" si="1"/>
        <v>2.0935071552932181</v>
      </c>
      <c r="E7" s="6">
        <f t="shared" si="2"/>
        <v>-0.96638120921919768</v>
      </c>
      <c r="G7" s="6">
        <v>77.349999999999994</v>
      </c>
      <c r="H7" s="6">
        <v>2527.87</v>
      </c>
      <c r="I7" s="6">
        <v>49.3</v>
      </c>
      <c r="J7" s="6">
        <v>2354.9</v>
      </c>
    </row>
    <row r="8" spans="1:10" x14ac:dyDescent="0.2">
      <c r="B8" t="s">
        <v>10</v>
      </c>
      <c r="C8" s="6">
        <f t="shared" si="0"/>
        <v>1.0318964197680742</v>
      </c>
      <c r="D8" s="6">
        <f t="shared" si="1"/>
        <v>1.7153767365081889</v>
      </c>
      <c r="E8" s="6">
        <f t="shared" si="2"/>
        <v>0.68348031674011467</v>
      </c>
      <c r="G8" s="6">
        <v>19.55</v>
      </c>
      <c r="H8" s="6">
        <v>1894.57</v>
      </c>
      <c r="I8" s="6">
        <v>34.5</v>
      </c>
      <c r="J8" s="6">
        <v>2011.22</v>
      </c>
    </row>
    <row r="9" spans="1:10" x14ac:dyDescent="0.2">
      <c r="B9" t="s">
        <v>11</v>
      </c>
      <c r="C9" s="6">
        <f t="shared" si="0"/>
        <v>6.064895806932193</v>
      </c>
      <c r="D9" s="6">
        <f t="shared" si="1"/>
        <v>4.9077150755312315</v>
      </c>
      <c r="E9" s="6">
        <f t="shared" si="2"/>
        <v>-1.1571807314009614</v>
      </c>
      <c r="G9" s="6">
        <v>98.11</v>
      </c>
      <c r="H9" s="6">
        <v>1617.67</v>
      </c>
      <c r="I9" s="6">
        <v>87.88</v>
      </c>
      <c r="J9" s="6">
        <v>1790.65</v>
      </c>
    </row>
    <row r="10" spans="1:10" x14ac:dyDescent="0.2">
      <c r="B10" t="s">
        <v>12</v>
      </c>
      <c r="C10" s="6">
        <f t="shared" si="0"/>
        <v>1.929226585987017</v>
      </c>
      <c r="D10" s="6">
        <f t="shared" si="1"/>
        <v>6.0009080717939236</v>
      </c>
      <c r="E10" s="6">
        <f t="shared" si="2"/>
        <v>4.0716814858069066</v>
      </c>
      <c r="G10" s="6">
        <v>40.299999999999997</v>
      </c>
      <c r="H10" s="6">
        <v>2088.92</v>
      </c>
      <c r="I10" s="6">
        <v>149.35</v>
      </c>
      <c r="J10" s="6">
        <v>2488.79</v>
      </c>
    </row>
    <row r="11" spans="1:10" x14ac:dyDescent="0.2">
      <c r="B11" t="s">
        <v>13</v>
      </c>
      <c r="C11" s="6">
        <f t="shared" si="0"/>
        <v>3.3062792130149643</v>
      </c>
      <c r="D11" s="6">
        <f t="shared" si="1"/>
        <v>3.1721816278048611</v>
      </c>
      <c r="E11" s="6">
        <f t="shared" si="2"/>
        <v>-0.13409758521010318</v>
      </c>
      <c r="G11" s="6">
        <v>54.75</v>
      </c>
      <c r="H11" s="6">
        <v>1655.94</v>
      </c>
      <c r="I11" s="6">
        <v>56.35</v>
      </c>
      <c r="J11" s="6">
        <v>1776.38</v>
      </c>
    </row>
    <row r="12" spans="1:10" x14ac:dyDescent="0.2">
      <c r="B12" t="s">
        <v>14</v>
      </c>
      <c r="C12" s="6">
        <f t="shared" si="0"/>
        <v>6.415131774742898</v>
      </c>
      <c r="D12" s="6">
        <f t="shared" si="1"/>
        <v>6.0701163502755655</v>
      </c>
      <c r="E12" s="6">
        <f t="shared" si="2"/>
        <v>-0.34501542446733247</v>
      </c>
      <c r="G12" s="6">
        <v>38.799999999999997</v>
      </c>
      <c r="H12" s="6">
        <v>604.82000000000005</v>
      </c>
      <c r="I12" s="6">
        <v>39.65</v>
      </c>
      <c r="J12" s="6">
        <v>653.20000000000005</v>
      </c>
    </row>
    <row r="13" spans="1:10" x14ac:dyDescent="0.2">
      <c r="B13" t="s">
        <v>15</v>
      </c>
      <c r="C13" s="6">
        <f t="shared" si="0"/>
        <v>0.61896509036890324</v>
      </c>
      <c r="D13" s="6">
        <f t="shared" si="1"/>
        <v>2.6825953215537592</v>
      </c>
      <c r="E13" s="6">
        <f t="shared" si="2"/>
        <v>2.063630231184856</v>
      </c>
      <c r="G13" s="6">
        <v>4</v>
      </c>
      <c r="H13" s="6">
        <v>646.24</v>
      </c>
      <c r="I13" s="6">
        <v>18.75</v>
      </c>
      <c r="J13" s="6">
        <v>698.95</v>
      </c>
    </row>
    <row r="14" spans="1:10" x14ac:dyDescent="0.2">
      <c r="B14" t="s">
        <v>16</v>
      </c>
      <c r="C14" s="6">
        <f t="shared" si="0"/>
        <v>1.9888500736801971</v>
      </c>
      <c r="D14" s="6">
        <f t="shared" si="1"/>
        <v>1.4981615779958153</v>
      </c>
      <c r="E14" s="6">
        <f t="shared" si="2"/>
        <v>-0.49068849568438178</v>
      </c>
      <c r="G14" s="6">
        <v>19.3</v>
      </c>
      <c r="H14" s="6">
        <v>970.41</v>
      </c>
      <c r="I14" s="6">
        <v>14.75</v>
      </c>
      <c r="J14" s="6">
        <v>984.54</v>
      </c>
    </row>
    <row r="15" spans="1:10" x14ac:dyDescent="0.2">
      <c r="B15" t="s">
        <v>17</v>
      </c>
      <c r="C15" s="6">
        <f t="shared" si="0"/>
        <v>3.2359186975427239</v>
      </c>
      <c r="D15" s="6">
        <f t="shared" si="1"/>
        <v>2.6580760729815229</v>
      </c>
      <c r="E15" s="6">
        <f t="shared" si="2"/>
        <v>-0.57784262456120095</v>
      </c>
      <c r="G15" s="6">
        <v>22.4</v>
      </c>
      <c r="H15" s="6">
        <v>692.23</v>
      </c>
      <c r="I15" s="6">
        <v>18.399999999999999</v>
      </c>
      <c r="J15" s="6">
        <v>692.23</v>
      </c>
    </row>
    <row r="16" spans="1:10" x14ac:dyDescent="0.2">
      <c r="B16" t="s">
        <v>18</v>
      </c>
      <c r="C16" s="6">
        <f t="shared" si="0"/>
        <v>0.57504312823461756</v>
      </c>
      <c r="D16" s="6">
        <f t="shared" si="1"/>
        <v>1.9665233696149274</v>
      </c>
      <c r="E16" s="6">
        <f t="shared" si="2"/>
        <v>1.3914802413803098</v>
      </c>
      <c r="G16" s="6">
        <v>2.9</v>
      </c>
      <c r="H16" s="6">
        <v>504.31</v>
      </c>
      <c r="I16" s="6">
        <v>10.75</v>
      </c>
      <c r="J16" s="6">
        <v>546.65</v>
      </c>
    </row>
    <row r="17" spans="2:10" x14ac:dyDescent="0.2">
      <c r="B17" t="s">
        <v>19</v>
      </c>
      <c r="C17" s="6">
        <f t="shared" si="0"/>
        <v>1.4480418274066786</v>
      </c>
      <c r="D17" s="6">
        <f t="shared" si="1"/>
        <v>4.2891699790070437</v>
      </c>
      <c r="E17" s="6">
        <f t="shared" si="2"/>
        <v>2.841128151600365</v>
      </c>
      <c r="G17" s="6">
        <v>13.1</v>
      </c>
      <c r="H17" s="6">
        <v>904.67</v>
      </c>
      <c r="I17" s="6">
        <v>40.25</v>
      </c>
      <c r="J17" s="6">
        <v>938.41</v>
      </c>
    </row>
    <row r="18" spans="2:10" x14ac:dyDescent="0.2">
      <c r="B18" t="s">
        <v>20</v>
      </c>
      <c r="C18" s="6">
        <f t="shared" si="0"/>
        <v>0.38124285169653066</v>
      </c>
      <c r="D18" s="6">
        <f t="shared" si="1"/>
        <v>5.07626990652951</v>
      </c>
      <c r="E18" s="6">
        <f t="shared" si="2"/>
        <v>4.6950270548329796</v>
      </c>
      <c r="G18" s="6">
        <v>2</v>
      </c>
      <c r="H18" s="6">
        <v>524.6</v>
      </c>
      <c r="I18" s="6">
        <v>30.25</v>
      </c>
      <c r="J18" s="6">
        <v>595.91</v>
      </c>
    </row>
    <row r="19" spans="2:10" x14ac:dyDescent="0.2">
      <c r="D19" s="7"/>
      <c r="E19" s="7"/>
    </row>
    <row r="20" spans="2:10" x14ac:dyDescent="0.2">
      <c r="D20" s="7"/>
      <c r="E20" s="7"/>
    </row>
    <row r="21" spans="2:10" x14ac:dyDescent="0.2">
      <c r="D21" s="7"/>
      <c r="E21" s="7"/>
    </row>
    <row r="22" spans="2:10" x14ac:dyDescent="0.2">
      <c r="B22" s="3"/>
      <c r="D22" s="7"/>
      <c r="E22" s="7"/>
    </row>
    <row r="23" spans="2:10" x14ac:dyDescent="0.2">
      <c r="D23" s="7"/>
      <c r="E23" s="7"/>
    </row>
    <row r="24" spans="2:10" x14ac:dyDescent="0.2">
      <c r="D24" s="7"/>
      <c r="E24" s="7"/>
    </row>
    <row r="25" spans="2:10" x14ac:dyDescent="0.2">
      <c r="D25" s="7"/>
      <c r="E25" s="7"/>
    </row>
    <row r="26" spans="2:10" x14ac:dyDescent="0.2">
      <c r="D26" s="7"/>
      <c r="E26" s="7"/>
    </row>
    <row r="27" spans="2:10" x14ac:dyDescent="0.2">
      <c r="D27" s="7"/>
      <c r="E27" s="7"/>
    </row>
    <row r="28" spans="2:10" x14ac:dyDescent="0.2">
      <c r="D28" s="7"/>
      <c r="E28" s="7"/>
    </row>
    <row r="29" spans="2:10" x14ac:dyDescent="0.2">
      <c r="D29" s="7"/>
      <c r="E29" s="7"/>
    </row>
    <row r="30" spans="2:10" x14ac:dyDescent="0.2">
      <c r="D30" s="7"/>
      <c r="E30" s="7"/>
    </row>
    <row r="31" spans="2:10" x14ac:dyDescent="0.2">
      <c r="D31" s="7"/>
      <c r="E31" s="7"/>
    </row>
    <row r="32" spans="2:10" x14ac:dyDescent="0.2">
      <c r="D32" s="7"/>
      <c r="E32" s="7"/>
    </row>
    <row r="33" spans="2:5" x14ac:dyDescent="0.2">
      <c r="D33" s="7"/>
      <c r="E33" s="7"/>
    </row>
    <row r="34" spans="2:5" x14ac:dyDescent="0.2">
      <c r="D34" s="7"/>
      <c r="E34" s="7"/>
    </row>
    <row r="35" spans="2:5" x14ac:dyDescent="0.2">
      <c r="B35" s="3"/>
      <c r="D35" s="7"/>
    </row>
    <row r="36" spans="2:5" x14ac:dyDescent="0.2">
      <c r="C36" s="8"/>
      <c r="D36" s="7"/>
      <c r="E36" s="7"/>
    </row>
    <row r="37" spans="2:5" x14ac:dyDescent="0.2">
      <c r="C37" s="8"/>
      <c r="D37" s="7"/>
    </row>
    <row r="38" spans="2:5" x14ac:dyDescent="0.2">
      <c r="C38" s="8"/>
      <c r="D38" s="7"/>
      <c r="E38" s="7"/>
    </row>
    <row r="39" spans="2:5" x14ac:dyDescent="0.2">
      <c r="C39" s="8"/>
      <c r="D39" s="7"/>
      <c r="E39" s="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423D6-7714-4228-A692-CF29C3D5C7AE}">
  <dimension ref="A1:F39"/>
  <sheetViews>
    <sheetView workbookViewId="0">
      <selection activeCell="E61" sqref="E61"/>
    </sheetView>
  </sheetViews>
  <sheetFormatPr defaultRowHeight="12.75" x14ac:dyDescent="0.2"/>
  <cols>
    <col min="2" max="2" width="18.140625" customWidth="1"/>
    <col min="3" max="3" width="16.28515625" customWidth="1"/>
    <col min="4" max="4" width="14.42578125" customWidth="1"/>
    <col min="5" max="5" width="17.42578125" customWidth="1"/>
    <col min="6" max="6" width="16.85546875" customWidth="1"/>
  </cols>
  <sheetData>
    <row r="1" spans="1:6" x14ac:dyDescent="0.2">
      <c r="A1" s="2" t="s">
        <v>71</v>
      </c>
    </row>
    <row r="3" spans="1:6" ht="51.75" thickBot="1" x14ac:dyDescent="0.25">
      <c r="B3" s="4" t="s">
        <v>72</v>
      </c>
      <c r="C3" s="5" t="s">
        <v>75</v>
      </c>
      <c r="D3" s="5" t="s">
        <v>76</v>
      </c>
      <c r="E3" s="5" t="s">
        <v>73</v>
      </c>
      <c r="F3" s="5" t="s">
        <v>74</v>
      </c>
    </row>
    <row r="4" spans="1:6" x14ac:dyDescent="0.2">
      <c r="B4" s="9" t="s">
        <v>77</v>
      </c>
      <c r="C4">
        <v>16</v>
      </c>
      <c r="D4" s="6" t="s">
        <v>78</v>
      </c>
      <c r="E4" s="6">
        <v>63</v>
      </c>
      <c r="F4" t="s">
        <v>78</v>
      </c>
    </row>
    <row r="5" spans="1:6" x14ac:dyDescent="0.2">
      <c r="B5" t="s">
        <v>79</v>
      </c>
      <c r="C5">
        <v>24</v>
      </c>
      <c r="D5" s="6" t="s">
        <v>78</v>
      </c>
      <c r="E5" s="6">
        <v>33</v>
      </c>
      <c r="F5" t="s">
        <v>78</v>
      </c>
    </row>
    <row r="6" spans="1:6" x14ac:dyDescent="0.2">
      <c r="B6" t="s">
        <v>80</v>
      </c>
      <c r="C6">
        <v>20</v>
      </c>
      <c r="D6" s="6">
        <v>18</v>
      </c>
      <c r="E6" s="6">
        <v>55</v>
      </c>
      <c r="F6">
        <v>50</v>
      </c>
    </row>
    <row r="7" spans="1:6" x14ac:dyDescent="0.2">
      <c r="B7" t="s">
        <v>81</v>
      </c>
      <c r="C7">
        <v>30</v>
      </c>
      <c r="D7" s="6">
        <v>6</v>
      </c>
      <c r="E7" s="6">
        <v>43</v>
      </c>
      <c r="F7">
        <v>0</v>
      </c>
    </row>
    <row r="8" spans="1:6" x14ac:dyDescent="0.2">
      <c r="B8" t="s">
        <v>82</v>
      </c>
      <c r="C8">
        <v>29</v>
      </c>
      <c r="D8" s="6">
        <v>4</v>
      </c>
      <c r="E8" s="6">
        <v>24</v>
      </c>
      <c r="F8">
        <v>50</v>
      </c>
    </row>
    <row r="9" spans="1:6" x14ac:dyDescent="0.2">
      <c r="B9" t="s">
        <v>83</v>
      </c>
      <c r="C9">
        <v>29</v>
      </c>
      <c r="D9" s="6">
        <v>4</v>
      </c>
      <c r="E9" s="6">
        <v>7</v>
      </c>
      <c r="F9">
        <v>25</v>
      </c>
    </row>
    <row r="10" spans="1:6" x14ac:dyDescent="0.2">
      <c r="D10" s="6"/>
      <c r="E10" s="6"/>
    </row>
    <row r="11" spans="1:6" x14ac:dyDescent="0.2">
      <c r="D11" s="6"/>
      <c r="E11" s="6"/>
    </row>
    <row r="12" spans="1:6" x14ac:dyDescent="0.2">
      <c r="D12" s="6"/>
      <c r="E12" s="6"/>
    </row>
    <row r="13" spans="1:6" x14ac:dyDescent="0.2">
      <c r="D13" s="6"/>
      <c r="E13" s="6"/>
    </row>
    <row r="14" spans="1:6" x14ac:dyDescent="0.2">
      <c r="D14" s="6"/>
      <c r="E14" s="6"/>
    </row>
    <row r="15" spans="1:6" x14ac:dyDescent="0.2">
      <c r="D15" s="6"/>
      <c r="E15" s="6"/>
    </row>
    <row r="16" spans="1:6" x14ac:dyDescent="0.2">
      <c r="D16" s="6"/>
      <c r="E16" s="6"/>
    </row>
    <row r="17" spans="2:5" x14ac:dyDescent="0.2">
      <c r="D17" s="6"/>
      <c r="E17" s="6"/>
    </row>
    <row r="18" spans="2:5" x14ac:dyDescent="0.2">
      <c r="D18" s="6"/>
      <c r="E18" s="6"/>
    </row>
    <row r="19" spans="2:5" x14ac:dyDescent="0.2">
      <c r="D19" s="7"/>
      <c r="E19" s="7"/>
    </row>
    <row r="20" spans="2:5" x14ac:dyDescent="0.2">
      <c r="D20" s="7"/>
      <c r="E20" s="7"/>
    </row>
    <row r="21" spans="2:5" x14ac:dyDescent="0.2">
      <c r="D21" s="7"/>
      <c r="E21" s="7"/>
    </row>
    <row r="22" spans="2:5" x14ac:dyDescent="0.2">
      <c r="B22" s="3"/>
      <c r="D22" s="7"/>
      <c r="E22" s="7"/>
    </row>
    <row r="23" spans="2:5" x14ac:dyDescent="0.2">
      <c r="D23" s="7"/>
      <c r="E23" s="7"/>
    </row>
    <row r="24" spans="2:5" x14ac:dyDescent="0.2">
      <c r="D24" s="7"/>
      <c r="E24" s="7"/>
    </row>
    <row r="25" spans="2:5" x14ac:dyDescent="0.2">
      <c r="D25" s="7"/>
      <c r="E25" s="7"/>
    </row>
    <row r="26" spans="2:5" x14ac:dyDescent="0.2">
      <c r="D26" s="7"/>
      <c r="E26" s="7"/>
    </row>
    <row r="27" spans="2:5" x14ac:dyDescent="0.2">
      <c r="D27" s="7"/>
      <c r="E27" s="7"/>
    </row>
    <row r="28" spans="2:5" x14ac:dyDescent="0.2">
      <c r="D28" s="7"/>
      <c r="E28" s="7"/>
    </row>
    <row r="29" spans="2:5" x14ac:dyDescent="0.2">
      <c r="D29" s="7"/>
      <c r="E29" s="7"/>
    </row>
    <row r="30" spans="2:5" x14ac:dyDescent="0.2">
      <c r="D30" s="7"/>
      <c r="E30" s="7"/>
    </row>
    <row r="31" spans="2:5" x14ac:dyDescent="0.2">
      <c r="D31" s="7"/>
      <c r="E31" s="7"/>
    </row>
    <row r="32" spans="2:5" x14ac:dyDescent="0.2">
      <c r="D32" s="7"/>
      <c r="E32" s="7"/>
    </row>
    <row r="33" spans="2:5" x14ac:dyDescent="0.2">
      <c r="D33" s="7"/>
      <c r="E33" s="7"/>
    </row>
    <row r="34" spans="2:5" x14ac:dyDescent="0.2">
      <c r="D34" s="7"/>
      <c r="E34" s="7"/>
    </row>
    <row r="35" spans="2:5" x14ac:dyDescent="0.2">
      <c r="B35" s="3"/>
      <c r="D35" s="7"/>
    </row>
    <row r="36" spans="2:5" x14ac:dyDescent="0.2">
      <c r="C36" s="8"/>
      <c r="D36" s="7"/>
      <c r="E36" s="7"/>
    </row>
    <row r="37" spans="2:5" x14ac:dyDescent="0.2">
      <c r="C37" s="8"/>
      <c r="D37" s="7"/>
    </row>
    <row r="38" spans="2:5" x14ac:dyDescent="0.2">
      <c r="C38" s="8"/>
      <c r="D38" s="7"/>
      <c r="E38" s="7"/>
    </row>
    <row r="39" spans="2:5" x14ac:dyDescent="0.2">
      <c r="C39" s="8"/>
      <c r="D39" s="7"/>
      <c r="E39"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21</vt:i4>
      </vt:variant>
    </vt:vector>
  </HeadingPairs>
  <TitlesOfParts>
    <vt:vector size="21" baseType="lpstr">
      <vt:lpstr>Figur 1</vt:lpstr>
      <vt:lpstr>Figur 2</vt:lpstr>
      <vt:lpstr>Figur 3</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vector>
  </TitlesOfParts>
  <Company>Universitetskanslerämbetet (UKÄ)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Dahlberg</dc:creator>
  <cp:lastModifiedBy>Johan Dahlberg</cp:lastModifiedBy>
  <dcterms:created xsi:type="dcterms:W3CDTF">2016-06-03T12:49:01Z</dcterms:created>
  <dcterms:modified xsi:type="dcterms:W3CDTF">2024-06-13T09:13:50Z</dcterms:modified>
</cp:coreProperties>
</file>