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11"/>
  <workbookPr codeName="ThisWorkbook" autoCompressPictures="0"/>
  <mc:AlternateContent xmlns:mc="http://schemas.openxmlformats.org/markup-compatibility/2006">
    <mc:Choice Requires="x15">
      <x15ac:absPath xmlns:x15ac="http://schemas.microsoft.com/office/spreadsheetml/2010/11/ac" url="H:\Årsrapport\2024\Webbtabeller\"/>
    </mc:Choice>
  </mc:AlternateContent>
  <xr:revisionPtr revIDLastSave="0" documentId="13_ncr:1_{CD725B7A-0DDA-4124-BD50-7DCC5550653E}" xr6:coauthVersionLast="36" xr6:coauthVersionMax="36" xr10:uidLastSave="{00000000-0000-0000-0000-000000000000}"/>
  <bookViews>
    <workbookView xWindow="165" yWindow="60" windowWidth="8700" windowHeight="6015" tabRatio="896" xr2:uid="{00000000-000D-0000-FFFF-FFFF00000000}"/>
  </bookViews>
  <sheets>
    <sheet name="Innehåll" sheetId="68" r:id="rId1"/>
    <sheet name="Tab 1 " sheetId="84" r:id="rId2"/>
    <sheet name="Tab 2" sheetId="57" r:id="rId3"/>
    <sheet name="Tab 3" sheetId="53" r:id="rId4"/>
    <sheet name="Tab 4" sheetId="83" r:id="rId5"/>
    <sheet name="Tab 5" sheetId="81" r:id="rId6"/>
    <sheet name="Tab 6 " sheetId="30" r:id="rId7"/>
    <sheet name="Tab 7" sheetId="19" r:id="rId8"/>
    <sheet name="Tab 8" sheetId="58" r:id="rId9"/>
    <sheet name="Tab 9" sheetId="85" r:id="rId10"/>
  </sheets>
  <definedNames>
    <definedName name="DHKIALL" localSheetId="0">#REF!</definedName>
    <definedName name="DHKIALL" localSheetId="6">#REF!</definedName>
    <definedName name="DHKIALL">#REF!</definedName>
    <definedName name="DIKIALL" localSheetId="0">#REF!</definedName>
    <definedName name="DIKIALL" localSheetId="6">#REF!</definedName>
    <definedName name="DIKIALL">#REF!</definedName>
    <definedName name="DIKIO" localSheetId="0">#REF!</definedName>
    <definedName name="DIKIO" localSheetId="6">#REF!</definedName>
    <definedName name="DIKIO">#REF!</definedName>
    <definedName name="GIIHRKIALL" localSheetId="0">#REF!</definedName>
    <definedName name="GIIHRKIALL" localSheetId="6">#REF!</definedName>
    <definedName name="GIIHRKIALL">#REF!</definedName>
    <definedName name="HLSUALL" localSheetId="0">#REF!</definedName>
    <definedName name="HLSUALL" localSheetId="6">#REF!</definedName>
    <definedName name="HLSUALL">#REF!</definedName>
    <definedName name="HLSUO" localSheetId="0">#REF!</definedName>
    <definedName name="HLSUO" localSheetId="6">#REF!</definedName>
    <definedName name="HLSUO">#REF!</definedName>
    <definedName name="HLSUPBL" localSheetId="0">#REF!</definedName>
    <definedName name="HLSUPBL" localSheetId="6">#REF!</definedName>
    <definedName name="HLSUPBL">#REF!</definedName>
    <definedName name="Innehåll_ny">#REF!</definedName>
    <definedName name="KFKIALL" localSheetId="0">#REF!</definedName>
    <definedName name="KFKIALL" localSheetId="6">#REF!</definedName>
    <definedName name="KFKIALL">#REF!</definedName>
    <definedName name="KFKIO" localSheetId="0">#REF!</definedName>
    <definedName name="KFKIO" localSheetId="6">#REF!</definedName>
    <definedName name="KFKIO">#REF!</definedName>
    <definedName name="KFUALL" localSheetId="0">#REF!</definedName>
    <definedName name="KFUALL" localSheetId="6">#REF!</definedName>
    <definedName name="KFUALL">#REF!</definedName>
    <definedName name="KHKIALL" localSheetId="0">#REF!</definedName>
    <definedName name="KHKIALL" localSheetId="6">#REF!</definedName>
    <definedName name="KHKIALL">#REF!</definedName>
    <definedName name="KHKIPBL" localSheetId="0">#REF!</definedName>
    <definedName name="KHKIPBL" localSheetId="6">#REF!</definedName>
    <definedName name="KHKIPBL">#REF!</definedName>
    <definedName name="KIVALL" localSheetId="0">#REF!</definedName>
    <definedName name="KIVALL" localSheetId="6">#REF!</definedName>
    <definedName name="KIVALL">#REF!</definedName>
    <definedName name="KIVPBL" localSheetId="0">#REF!</definedName>
    <definedName name="KIVPBL" localSheetId="6">#REF!</definedName>
    <definedName name="KIVPBL">#REF!</definedName>
    <definedName name="KOST" localSheetId="0">#REF!</definedName>
    <definedName name="KOST" localSheetId="6">#REF!</definedName>
    <definedName name="KOST">#REF!</definedName>
    <definedName name="KTHTYALL" localSheetId="0">#REF!</definedName>
    <definedName name="KTHTYALL" localSheetId="6">#REF!</definedName>
    <definedName name="KTHTYALL">#REF!</definedName>
    <definedName name="KTHTYPBL" localSheetId="0">#REF!</definedName>
    <definedName name="KTHTYPBL" localSheetId="6">#REF!</definedName>
    <definedName name="KTHTYPBL">#REF!</definedName>
    <definedName name="OHKIALL" localSheetId="0">#REF!</definedName>
    <definedName name="OHKIALL" localSheetId="6">#REF!</definedName>
    <definedName name="OHKIALL">#REF!</definedName>
    <definedName name="SMHKIALL" localSheetId="0">#REF!</definedName>
    <definedName name="SMHKIALL" localSheetId="6">#REF!</definedName>
    <definedName name="SMHKIALL">#REF!</definedName>
    <definedName name="SMHKIO" localSheetId="0">#REF!</definedName>
    <definedName name="SMHKIO" localSheetId="6">#REF!</definedName>
    <definedName name="SMHKIO">#REF!</definedName>
    <definedName name="SMHKIPBL" localSheetId="0">#REF!</definedName>
    <definedName name="SMHKIPBL" localSheetId="6">#REF!</definedName>
    <definedName name="SMHKIPBL">#REF!</definedName>
    <definedName name="SMHUALL" localSheetId="0">#REF!</definedName>
    <definedName name="SMHUALL" localSheetId="6">#REF!</definedName>
    <definedName name="SMHUALL">#REF!</definedName>
    <definedName name="SMHUO" localSheetId="0">#REF!</definedName>
    <definedName name="SMHUO" localSheetId="6">#REF!</definedName>
    <definedName name="SMHUO">#REF!</definedName>
    <definedName name="THKIALL" localSheetId="0">#REF!</definedName>
    <definedName name="THKIALL" localSheetId="6">#REF!</definedName>
    <definedName name="THKIALL">#REF!</definedName>
    <definedName name="USAESALL" localSheetId="0">#REF!</definedName>
    <definedName name="USAESALL" localSheetId="6">#REF!</definedName>
    <definedName name="USAESALL">#REF!</definedName>
    <definedName name="USAESPBL" localSheetId="0">#REF!</definedName>
    <definedName name="USAESPBL" localSheetId="6">#REF!</definedName>
    <definedName name="USAESPBL">#REF!</definedName>
    <definedName name="USKIALL" localSheetId="0">#REF!</definedName>
    <definedName name="USKIALL" localSheetId="6">#REF!</definedName>
    <definedName name="USKIALL">#REF!</definedName>
    <definedName name="USTYALL" localSheetId="0">#REF!</definedName>
    <definedName name="USTYALL" localSheetId="6">#REF!</definedName>
    <definedName name="USTYALL">#REF!</definedName>
    <definedName name="USUO" localSheetId="0">#REF!</definedName>
    <definedName name="USUO" localSheetId="6">#REF!</definedName>
    <definedName name="USUO">#REF!</definedName>
    <definedName name="_xlnm.Print_Area" localSheetId="6">'Tab 6 '!#REF!</definedName>
    <definedName name="_xlnm.Print_Area" localSheetId="7">'Tab 7'!#REF!</definedName>
    <definedName name="_xlnm.Print_Titles" localSheetId="6">'Tab 6 '!$1:$3</definedName>
    <definedName name="_xlnm.Print_Titles" localSheetId="7">'Tab 7'!$3:$5</definedName>
  </definedNames>
  <calcPr calcId="191029"/>
</workbook>
</file>

<file path=xl/calcChain.xml><?xml version="1.0" encoding="utf-8"?>
<calcChain xmlns="http://schemas.openxmlformats.org/spreadsheetml/2006/main">
  <c r="I40" i="19" l="1"/>
  <c r="B40" i="19" s="1"/>
  <c r="I32" i="19"/>
  <c r="B32" i="19" s="1"/>
  <c r="I28" i="19"/>
  <c r="I24" i="19"/>
  <c r="B24" i="19" s="1"/>
  <c r="I16" i="19"/>
  <c r="B16" i="19"/>
</calcChain>
</file>

<file path=xl/sharedStrings.xml><?xml version="1.0" encoding="utf-8"?>
<sst xmlns="http://schemas.openxmlformats.org/spreadsheetml/2006/main" count="562" uniqueCount="255">
  <si>
    <t>Organisationer utan vinstsyfte i utlandet</t>
  </si>
  <si>
    <t>Organisationer utan vinstsyfte i Sverige</t>
  </si>
  <si>
    <t>Beställd utbildning</t>
  </si>
  <si>
    <t>Summa</t>
  </si>
  <si>
    <t>Uppsala universitet</t>
  </si>
  <si>
    <t>Lunds universitet</t>
  </si>
  <si>
    <t>Göteborgs universitet</t>
  </si>
  <si>
    <t>Stockholms universitet</t>
  </si>
  <si>
    <t>Umeå universitet</t>
  </si>
  <si>
    <t>Linköpings universitet</t>
  </si>
  <si>
    <t>Karolinska institutet</t>
  </si>
  <si>
    <t>Kungl. Tekniska högskolan</t>
  </si>
  <si>
    <t>Luleå tekniska universitet</t>
  </si>
  <si>
    <t>Sveriges lantbruksuniversitet</t>
  </si>
  <si>
    <t>Chalmers tekniska högskola</t>
  </si>
  <si>
    <t>Högskolan i Borås</t>
  </si>
  <si>
    <t>Högskolan Dalarna</t>
  </si>
  <si>
    <t>Högskolan i Halmstad</t>
  </si>
  <si>
    <t>Högskolan Kristianstad</t>
  </si>
  <si>
    <t>Högskolan i Skövde</t>
  </si>
  <si>
    <t>Södertörns högskola</t>
  </si>
  <si>
    <t>Ericastiftelsen</t>
  </si>
  <si>
    <t>Konstfack</t>
  </si>
  <si>
    <t>Kungl. Konsthögskolan</t>
  </si>
  <si>
    <t>Totalt</t>
  </si>
  <si>
    <t>Övrigt</t>
  </si>
  <si>
    <t>Handelshögskolan i Stockholm</t>
  </si>
  <si>
    <t>Gammelkroppa skogsskola</t>
  </si>
  <si>
    <t>Riket totalt</t>
  </si>
  <si>
    <t>högskolor</t>
  </si>
  <si>
    <t>utbildnings-</t>
  </si>
  <si>
    <t>Statliga</t>
  </si>
  <si>
    <t>intäkter</t>
  </si>
  <si>
    <t>Högskolan i Gävle</t>
  </si>
  <si>
    <t>Karlstads universitet</t>
  </si>
  <si>
    <t>Örebro universitet</t>
  </si>
  <si>
    <t>EU</t>
  </si>
  <si>
    <t>Johannelunds teologiska högskola</t>
  </si>
  <si>
    <t>Anslag</t>
  </si>
  <si>
    <t>Blekinge tekniska högskola</t>
  </si>
  <si>
    <t>Avskrivningar</t>
  </si>
  <si>
    <t>Bidrag</t>
  </si>
  <si>
    <t>Universitet</t>
  </si>
  <si>
    <t>Uppdragsutbildning</t>
  </si>
  <si>
    <t>Mittuniversitetet</t>
  </si>
  <si>
    <t>Finansiella</t>
  </si>
  <si>
    <t>universitet/</t>
  </si>
  <si>
    <t>Enskilda</t>
  </si>
  <si>
    <t>anordnare</t>
  </si>
  <si>
    <t>Vinnova</t>
  </si>
  <si>
    <t>Gymnastik- och idrottshögskolan</t>
  </si>
  <si>
    <t>Högskolan Väst</t>
  </si>
  <si>
    <t>Verksamhetsutfall</t>
  </si>
  <si>
    <t>Enskilda utbildnings-anordnare</t>
  </si>
  <si>
    <t>Vetenskaps-rådet</t>
  </si>
  <si>
    <t>Försvarshögskolan</t>
  </si>
  <si>
    <t>Företag i</t>
  </si>
  <si>
    <t>Sverige</t>
  </si>
  <si>
    <t>i Sverige</t>
  </si>
  <si>
    <t>utlandet</t>
  </si>
  <si>
    <t>i utlandet</t>
  </si>
  <si>
    <t>Företag i Sverige</t>
  </si>
  <si>
    <t>Företag i utlandet</t>
  </si>
  <si>
    <t>Röda Korsets Högskola</t>
  </si>
  <si>
    <t>Sophiahemmet Högskola</t>
  </si>
  <si>
    <t>Statliga universitet och högskolor</t>
  </si>
  <si>
    <t>Forskning och utbildning på forskarnivå</t>
  </si>
  <si>
    <t xml:space="preserve">Formas </t>
  </si>
  <si>
    <t>Kungl. Musikhögskolan i Stockholm</t>
  </si>
  <si>
    <t>Stockholms Musikpedagogiska Institut</t>
  </si>
  <si>
    <t>Beckmans Designhögskola</t>
  </si>
  <si>
    <t>FLIK</t>
  </si>
  <si>
    <t>Innehåll</t>
  </si>
  <si>
    <t>Linnéuniversitetet</t>
  </si>
  <si>
    <t>Newmaninstitutet</t>
  </si>
  <si>
    <t>TECKENFÖRKLARING</t>
  </si>
  <si>
    <t>-         =  ingen uppgift</t>
  </si>
  <si>
    <t>blank  =  ingen uppgift eller noll</t>
  </si>
  <si>
    <t>Stockholms konstnärliga högskola</t>
  </si>
  <si>
    <t>Statl. myndigh.</t>
  </si>
  <si>
    <t>Org utan</t>
  </si>
  <si>
    <t xml:space="preserve">Anmälnings- </t>
  </si>
  <si>
    <t>Kammar-</t>
  </si>
  <si>
    <t>(exkl. UoH och</t>
  </si>
  <si>
    <t>vinstsyfte</t>
  </si>
  <si>
    <t>Högskole-</t>
  </si>
  <si>
    <t>avgifter och</t>
  </si>
  <si>
    <t>KK)</t>
  </si>
  <si>
    <t>provet</t>
  </si>
  <si>
    <t>studieavgifter</t>
  </si>
  <si>
    <t>Anmälnings- och studieavgifter från betalande studenter</t>
  </si>
  <si>
    <t>Svenska institutet (SI)</t>
  </si>
  <si>
    <t>Universitets- och högskolerådet (UHR, fd. IPK)</t>
  </si>
  <si>
    <t>Stipendier som skapats av lärosätenas egna medel</t>
  </si>
  <si>
    <t>Övriga stipendier som lärosätet administrerar</t>
  </si>
  <si>
    <t>Summa stipendier</t>
  </si>
  <si>
    <t xml:space="preserve"> Totala intäkter av anmälnings- och studieavgifter</t>
  </si>
  <si>
    <t xml:space="preserve">Sveriges lantbruksuniversitet </t>
  </si>
  <si>
    <t>Forte</t>
  </si>
  <si>
    <t>Avgiftsintäkter</t>
  </si>
  <si>
    <t>Finansiella intäkter</t>
  </si>
  <si>
    <t>Utbildning på grundnivå och avancerad nivå</t>
  </si>
  <si>
    <t>Fortlöpande miljöanalys</t>
  </si>
  <si>
    <t>Uppdragsverksamhet</t>
  </si>
  <si>
    <t>Intäkter av anslag</t>
  </si>
  <si>
    <t>Intäkter av avgifter och andra ersättningar</t>
  </si>
  <si>
    <t>Intäkter av bidrag</t>
  </si>
  <si>
    <t>Övriga driftskostnader</t>
  </si>
  <si>
    <t>Finansiella kostnader</t>
  </si>
  <si>
    <t>Avskrivningar och nedskrivningar</t>
  </si>
  <si>
    <t>Resultat från andelar i dotter- och intresseföretag:</t>
  </si>
  <si>
    <t>Medel som tillförts statsbudgeten från uppbördsverksamheten</t>
  </si>
  <si>
    <t>Saldo</t>
  </si>
  <si>
    <t>Medel som erhållits från statsbudgeten för finansiering av bidrag</t>
  </si>
  <si>
    <t>Medel som erhållits från myndigheter för finansiering av bidrag</t>
  </si>
  <si>
    <t>Övriga erhållna medel för finansiering av bidrag</t>
  </si>
  <si>
    <t>Lämnade bidrag</t>
  </si>
  <si>
    <t xml:space="preserve">Av lärosätet </t>
  </si>
  <si>
    <t xml:space="preserve">utbetalt </t>
  </si>
  <si>
    <t>Personal-</t>
  </si>
  <si>
    <t>Övriga</t>
  </si>
  <si>
    <t>Över-/</t>
  </si>
  <si>
    <t>kostnader</t>
  </si>
  <si>
    <t>Lokalkostnader</t>
  </si>
  <si>
    <t>driftskostnader</t>
  </si>
  <si>
    <t>underskott</t>
  </si>
  <si>
    <t>Uppsala universitet totalt</t>
  </si>
  <si>
    <t>Forskning/utbildning forskarnivå</t>
  </si>
  <si>
    <t>Lunds universitet totalt</t>
  </si>
  <si>
    <t>Linköpings universitet totalt</t>
  </si>
  <si>
    <t>Karolinska institutet totalt</t>
  </si>
  <si>
    <t xml:space="preserve">Offentliga </t>
  </si>
  <si>
    <t>forsknings-</t>
  </si>
  <si>
    <t>stiftelser</t>
  </si>
  <si>
    <t>Högskolor</t>
  </si>
  <si>
    <t>Konstnärliga högskolor</t>
  </si>
  <si>
    <t>Övriga enskilda utbildningsanordnare</t>
  </si>
  <si>
    <t>Stiftelsen Högskolan i Jönköping</t>
  </si>
  <si>
    <t>Studieavgiftsfinansiering via stipendier som lärosätet administrerar från:</t>
  </si>
  <si>
    <t>Kammar-kollegiet*</t>
  </si>
  <si>
    <t>Utbildning på
grundnivå och
avancerad nivå</t>
  </si>
  <si>
    <t>Forskning
och utb. på
forskarnivå</t>
  </si>
  <si>
    <t>Malmö universitet</t>
  </si>
  <si>
    <t>Enskilda Högskolan Stockholm</t>
  </si>
  <si>
    <t>Kommuner</t>
  </si>
  <si>
    <t>Verksamhetens intäkter</t>
  </si>
  <si>
    <t>Verksamhetens kostnader</t>
  </si>
  <si>
    <t>Resultat från andelar i hel-och delägda företag</t>
  </si>
  <si>
    <t>Uppbördsverksamhet</t>
  </si>
  <si>
    <t>Transfereringar</t>
  </si>
  <si>
    <t>Statsanslag</t>
  </si>
  <si>
    <t>Avgifter och andra ersättningar</t>
  </si>
  <si>
    <t>Summa intäkter</t>
  </si>
  <si>
    <t>Personal-kostnader</t>
  </si>
  <si>
    <t>Lokal-kostnader</t>
  </si>
  <si>
    <t>Övriga drift-kostnader</t>
  </si>
  <si>
    <t>Summa kostnader</t>
  </si>
  <si>
    <t>Intäkter av uppbörd</t>
  </si>
  <si>
    <t>Varav inlevererat</t>
  </si>
  <si>
    <t>Erhållna medel</t>
  </si>
  <si>
    <t>Övriga statliga myndigheter</t>
  </si>
  <si>
    <r>
      <t xml:space="preserve">Göteborgs universitet </t>
    </r>
    <r>
      <rPr>
        <vertAlign val="superscript"/>
        <sz val="8"/>
        <rFont val="Arial"/>
        <family val="2"/>
      </rPr>
      <t>1</t>
    </r>
  </si>
  <si>
    <t>Newmanististutet</t>
  </si>
  <si>
    <t>* Avser anslagsmedel som utbetalats av Kammarkollegiet enligt regeringens beslut.</t>
  </si>
  <si>
    <t>förändring</t>
  </si>
  <si>
    <t>Balanserad</t>
  </si>
  <si>
    <t xml:space="preserve"> kapital-förändring</t>
  </si>
  <si>
    <t>Årets kapital-</t>
  </si>
  <si>
    <t>Uppgifterna har lärosätena hämtat ur internredovisningen.</t>
  </si>
  <si>
    <t>Ramanslag eller motsv *</t>
  </si>
  <si>
    <t>Anmälnings- och studieavgifter</t>
  </si>
  <si>
    <t>Övriga avgiftsintäkter</t>
  </si>
  <si>
    <t>* För enskilda utbildningsanordnare disponeras anslagen av Kammarkollegiet och är därför i teknisk mening inte anslag utan bidrag. För att möjliggöra totalsammanställningar väljer UKÄ ändå att gruppera dessa medel bland anslag.</t>
  </si>
  <si>
    <t>0        =  noll eller mindre än 0,5</t>
  </si>
  <si>
    <t>Tab 1</t>
  </si>
  <si>
    <t>Tab 2</t>
  </si>
  <si>
    <t>Tab 3</t>
  </si>
  <si>
    <t>Tab 4</t>
  </si>
  <si>
    <t>Tab 5</t>
  </si>
  <si>
    <t>Tab 6</t>
  </si>
  <si>
    <t>Tab 7</t>
  </si>
  <si>
    <t>Tab 8</t>
  </si>
  <si>
    <t>Högskolans ekonomi och finansiering</t>
  </si>
  <si>
    <t>Klinisk utbildn och forskning *</t>
  </si>
  <si>
    <t>Uppdragsforskning</t>
  </si>
  <si>
    <t>Personalkostnader</t>
  </si>
  <si>
    <t>Ersättning till landsting och kommuner för klinisk utbildning och forskning</t>
  </si>
  <si>
    <t>Uppbördsverksamhet - saldo</t>
  </si>
  <si>
    <t>Intäkter av avgifter mm. som inte disponeras av myndigheten</t>
  </si>
  <si>
    <t>Transfereringar - saldo</t>
  </si>
  <si>
    <t>Årets kapitalförändring</t>
  </si>
  <si>
    <t>Offentliga forskningsstiftelser</t>
  </si>
  <si>
    <t>Enligt uppdrag i regleringsbrevet</t>
  </si>
  <si>
    <t>Tabellen är en sammanställning av lärosätenas resultaträkningar.</t>
  </si>
  <si>
    <t xml:space="preserve">Tabellen är en sammanställning av de statliga universitetens och högskolornas fastställda resultaträkningar samt motsvarande ekonomiska uppgifter som högskolor med enskild huvudman har lämnat till UKÄ. </t>
  </si>
  <si>
    <t>Högskolan i siffror (statistikdatabas):</t>
  </si>
  <si>
    <t>Dessa uppgifter är hämtade från lärosätenas resultaträkningar. Utbildning på grundnivå och avancerad nivå inkluderar uppdragsverksamhet. Forskning och utbildning på forskarnivå inkluderar uppdragsforskning.</t>
  </si>
  <si>
    <t>* I den här tabellen särredovisas inte SLU:s intäkter från Fortlöpande miljöanalys. Jmf. utb. + forsk. med kolumnen summa</t>
  </si>
  <si>
    <t>Övriga anslag *</t>
  </si>
  <si>
    <t>** Avser finansiella intäkter inom utbildning på grundnivå och avancerad nivå enl. uppdrag i regleringsbrev. Finansiella intäkter från uppdragsverksamheten ingår under posterna beställd utbildning samt uppdragsutbildning.</t>
  </si>
  <si>
    <t>kollegiet</t>
  </si>
  <si>
    <t>Uppgift per finansiär har lärosätena hämtat ur internredovisningen. Tabellen visar en sammanslagning av lärosätenas samtliga intäkter för utbildning på grundnivå och avancerad nivå, per finansiär. Här ingår såväl bidragsintäkter som avgiftsintäkter inom utbildning på grundnivå och avancerad nivå, samt intäkter från uppdragsutbildning och beställd utbildning.</t>
  </si>
  <si>
    <t>Göteborgs universitet totalt*</t>
  </si>
  <si>
    <t>Umeå universitet totalt**</t>
  </si>
  <si>
    <t>Röda Korsets högskola</t>
  </si>
  <si>
    <t>Mälardalens universitet</t>
  </si>
  <si>
    <t>Marie Cederschiöld högskola</t>
  </si>
  <si>
    <t>Beckmans designhögskola</t>
  </si>
  <si>
    <t>Sophiahemmet högskola</t>
  </si>
  <si>
    <t>Akademi för Ledarskap och Teologi (ALT)</t>
  </si>
  <si>
    <t>Verksamhets utfall</t>
  </si>
  <si>
    <t>BNP-deflator</t>
  </si>
  <si>
    <t>Statligt implicitprisindex</t>
  </si>
  <si>
    <t>Indexperiod</t>
  </si>
  <si>
    <t xml:space="preserve">Källor: </t>
  </si>
  <si>
    <t>Tab 9</t>
  </si>
  <si>
    <t>Tabell 1. Lärosätenas intäkter, kostnader, verksamhetsutfall, årets kapitalförändring och balanserad kapitalförändring enligt fastställda resultaträkningar, budgetåret 2023, tusental kronor.</t>
  </si>
  <si>
    <t xml:space="preserve">Tabell 2. Lärosätenas intäkter, kostnader, verksamhetsutfall, samt årets kapitalförändring  enligt fastställda resultaträkningar per verksamhetsområde, budgetåret 2023, tkr. </t>
  </si>
  <si>
    <t>Tabell 3. Lärosätenas totala intäkter per verksamhetsområde, budgetåret 2023, tkr.</t>
  </si>
  <si>
    <t>Tabell 4. Lärosätenas totala intäkter till forskning, konstnärlig forskning och utbildning på forskarnivå 2023, per finansiär, tusental kronor.</t>
  </si>
  <si>
    <t>Tabell 5. Lärosätenas intäkter till utbildning på grundnivå och avancerad nivå enligt uppdrag i regleringsbrev, per typ av finansiering, samt omfattningen av beställd utbildning respektive uppdragsutbildning budgetåret 2023, tusental kronor. Summan utgör verksamhetsområdet utbildning på grundnivå och avancerad nivå.</t>
  </si>
  <si>
    <t>Tabell 6. Lärosätenas totala intäkter för utbildning på grundnivå och avancerad nivå, per finansiär, budgetåret 2023, tkr.</t>
  </si>
  <si>
    <t>Tabell 7. Ekonomiska uppgifter om den studieavgiftsfinansierade verksamheten budgetåret 2023.</t>
  </si>
  <si>
    <t xml:space="preserve">Tabell 8. Redovisning av anslaget för klinisk utbildning och forskning, budgetåret 2023, tkr. </t>
  </si>
  <si>
    <t>Tabell 9. Index för fastprisberäkning (basår = 2023), efter metod; BNP-deflator och statligt implicitprisindex, år 1997-2023</t>
  </si>
  <si>
    <t>TABELL 1. Lärosätenas intäkter, kostnader, verksamhetsutfall, årets kapitalförändring och balanserad kapitalförändring enligt fastställda resultaträkningar, budgetåret 2023, tusental kronor.</t>
  </si>
  <si>
    <t>TABELL 8. Redovisning av anslaget för klinisk utbildning och forskning, budgetåret 2023, tusental kronor.</t>
  </si>
  <si>
    <t>TABELL 9. Index för fastprisberäkning (basår = 2023), efter metod; BNP-deflator och statligt implicitprisindex, år 1997-2023</t>
  </si>
  <si>
    <t>TABELL 7. Ekonomiska uppgifter om den studieavgiftsfinansierade verksamheten budgetåret 2023, tusental kronor.</t>
  </si>
  <si>
    <t>* Redovisningen inkluderar 89,0 miljoner kronor för odontologisk utbildning och forskning.</t>
  </si>
  <si>
    <t>** Redovisningen inkluderar 76,3 miljoner kronor för odonotolgisk utbildning och forskning.</t>
  </si>
  <si>
    <t>Totalsumma</t>
  </si>
  <si>
    <t>Akademi för Ledarskap och Teologi</t>
  </si>
  <si>
    <t>TABELL 2. Lärosätenas intäkter, kostnader, verksamhetsutfall, samt årets kapitalförändring enligt fastställda resultaträkningar per verksamhetsområde,  budgetåret 2023, tusental kronor.</t>
  </si>
  <si>
    <t>TABELL 3. Lärosätenas totala intäkter per verksamhetsområde, budgetåret 2023, tusental kronor.</t>
  </si>
  <si>
    <t>Övriga anslag</t>
  </si>
  <si>
    <t>TABELL 4. Lärosätenas totala intäkter till forskning, konstnärlig forskning och utbildning på forskarnivå 2023, per finansiär, tusental kronor.</t>
  </si>
  <si>
    <t>BNP-deflatorn härleds från uppgifter om BNP till marknadspris i fasta respektive löpande priser. Statligt implicitprisindex härleds från uppgifter om statliga myndigheters konsumtionsutgifter i fasta respektive löpande priser. Samtliga uppgifter finns på Statistiska centralbyråns webbplats. De värden som ligger till grund för beräkningarna publicerades den 29 februari 2024.</t>
  </si>
  <si>
    <t>https://www.scb.se/nr0103</t>
  </si>
  <si>
    <t xml:space="preserve">I tabellen redovisas uppräkningstalen som används för fastprisberäkning av ekonomiska uppgifter. Från och med 2023 (uppgifter avseende 2022) använder UKÄ den s.k. BNP-deflatorn. </t>
  </si>
  <si>
    <t>till region</t>
  </si>
  <si>
    <t>Redovisat från region</t>
  </si>
  <si>
    <t>Sveriges lantbruksuniversitet**</t>
  </si>
  <si>
    <t>**) Intäkter från Fortlöpande miljöanalys (SLU) ingår med 576 327  tkr, varav anslag 180 261 tkr. Kostnader för Fortlöpande miljöanalys (SLU) ingår med 579 879 tkr.</t>
  </si>
  <si>
    <r>
      <t>*)</t>
    </r>
    <r>
      <rPr>
        <sz val="9"/>
        <rFont val="Arial"/>
        <family val="2"/>
      </rPr>
      <t xml:space="preserve"> Ingår i övriga driftskostnader i de fastställda resultaträkningarna.</t>
    </r>
  </si>
  <si>
    <t>https://www.uka.se/vara-resultat/statistik/hogskolan-i-siffror</t>
  </si>
  <si>
    <r>
      <rPr>
        <vertAlign val="superscript"/>
        <sz val="8"/>
        <rFont val="Arial"/>
        <family val="2"/>
      </rPr>
      <t xml:space="preserve">1 </t>
    </r>
    <r>
      <rPr>
        <sz val="8"/>
        <rFont val="Arial"/>
        <family val="2"/>
      </rPr>
      <t>Göteborgs universitet redovisar inkomster per finansiär i stället för intäkter. Periodiseringen sker i kategorin "övrigt".</t>
    </r>
  </si>
  <si>
    <t>Uppgift per finansiär har lärosätena hämtats ur internredovisningen.</t>
  </si>
  <si>
    <t>Finansiella 
intäkter **</t>
  </si>
  <si>
    <t>TABELL 5. Lärosätenas intäkter till utbildning på grundnivå och avancerad nivå enligt uppdrag i regleringsbrev, per typ av finansiering, samt omfattningen av beställd utbildning respektive uppdragsutbildning budgetåret 2023, tusental kronor. Summan utgör verksamhetsområdet utbildning på grundnivå och avancerad nivå.</t>
  </si>
  <si>
    <t>TABELL 6. Lärosätenas totala intäkter för utbildning på grundnivå och avancerad nivå, per finansiär, budgetåret 2023, tusental kronor.</t>
  </si>
  <si>
    <t>Tabellen är en sammanställning av lärosätenas till region utbetalda ersättning för klinisk forskning och utbildning totalt, samt fördelat på utbildning på grundnivå och avancerad nivå respektive forskning och utbildning på forskarnivå. I tabellen visas även användningen  av ersättningen samt över-/underskott enligt regionens redovisning.</t>
  </si>
  <si>
    <t>Utbildning grundnivå och avancerad nivå</t>
  </si>
  <si>
    <t>Regioner</t>
  </si>
  <si>
    <t>På Universitetskanslersämbetets hemsida www.uka.se, finns all basstatistik tillgänglig i en statistikdatabas.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</si>
</sst>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_-* #,##0_-;\-* #,##0_-;_-* &quot;-&quot;_-;_-@_-"/>
    <numFmt numFmtId="165" formatCode="_-&quot;£&quot;* #,##0_-;\-&quot;£&quot;* #,##0_-;_-&quot;£&quot;* &quot;-&quot;_-;_-@_-"/>
    <numFmt numFmtId="166" formatCode="0.0000"/>
    <numFmt numFmtId="167" formatCode="0.0"/>
    <numFmt numFmtId="168" formatCode="_-* #,##0\ _k_r_-;\-* #,##0\ _k_r_-;_-* &quot;-&quot;??\ _k_r_-;_-@_-"/>
    <numFmt numFmtId="169" formatCode="0.000000%"/>
  </numFmts>
  <fonts count="50"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0"/>
      <name val="Arial"/>
      <family val="2"/>
    </font>
    <font>
      <sz val="10"/>
      <name val="Arial"/>
      <family val="2"/>
    </font>
    <font>
      <sz val="9"/>
      <name val="Helvetica"/>
    </font>
    <font>
      <sz val="10"/>
      <name val="MS Sans Serif"/>
      <family val="2"/>
    </font>
    <font>
      <sz val="8"/>
      <name val="Arial"/>
      <family val="2"/>
    </font>
    <font>
      <b/>
      <sz val="8"/>
      <color rgb="FFFF0000"/>
      <name val="Arial"/>
      <family val="2"/>
    </font>
    <font>
      <sz val="8"/>
      <color rgb="FFFF0000"/>
      <name val="Arial"/>
      <family val="2"/>
    </font>
    <font>
      <b/>
      <i/>
      <sz val="10"/>
      <name val="Arial"/>
      <family val="2"/>
    </font>
    <font>
      <sz val="9"/>
      <name val="Arial"/>
      <family val="2"/>
    </font>
    <font>
      <u/>
      <sz val="10"/>
      <color theme="10"/>
      <name val="Arial"/>
      <family val="2"/>
    </font>
    <font>
      <u/>
      <sz val="10"/>
      <color theme="11"/>
      <name val="Arial"/>
      <family val="2"/>
    </font>
    <font>
      <sz val="10"/>
      <color theme="4"/>
      <name val="Arial"/>
      <family val="2"/>
    </font>
    <font>
      <b/>
      <sz val="10"/>
      <color rgb="FFFF0000"/>
      <name val="Arial"/>
      <family val="2"/>
    </font>
    <font>
      <b/>
      <sz val="10"/>
      <color theme="4"/>
      <name val="Arial"/>
      <family val="2"/>
    </font>
    <font>
      <sz val="8"/>
      <color indexed="10"/>
      <name val="Arial"/>
      <family val="2"/>
    </font>
    <font>
      <b/>
      <sz val="8"/>
      <name val="Arial"/>
      <family val="2"/>
    </font>
    <font>
      <sz val="9"/>
      <color indexed="10"/>
      <name val="Arial"/>
      <family val="2"/>
    </font>
    <font>
      <sz val="9"/>
      <color rgb="FFFF0000"/>
      <name val="Arial"/>
      <family val="2"/>
    </font>
    <font>
      <sz val="8"/>
      <color theme="4"/>
      <name val="Arial"/>
      <family val="2"/>
    </font>
    <font>
      <sz val="8"/>
      <color theme="1"/>
      <name val="Arial"/>
      <family val="2"/>
    </font>
    <font>
      <sz val="9"/>
      <color rgb="FF000000"/>
      <name val="Arial"/>
      <family val="2"/>
    </font>
    <font>
      <sz val="8"/>
      <color rgb="FF000000"/>
      <name val="Arial"/>
      <family val="2"/>
    </font>
    <font>
      <sz val="10"/>
      <color rgb="FFFF0000"/>
      <name val="Arial"/>
      <family val="2"/>
    </font>
    <font>
      <sz val="10"/>
      <color theme="1"/>
      <name val="Calibri"/>
      <family val="2"/>
      <scheme val="minor"/>
    </font>
    <font>
      <b/>
      <sz val="8"/>
      <color rgb="FF000000"/>
      <name val="Arial"/>
      <family val="2"/>
    </font>
    <font>
      <vertAlign val="superscript"/>
      <sz val="8"/>
      <name val="Arial"/>
      <family val="2"/>
    </font>
    <font>
      <sz val="11"/>
      <color theme="4"/>
      <name val="Arial"/>
      <family val="2"/>
    </font>
    <font>
      <b/>
      <sz val="11"/>
      <color rgb="FFFF0000"/>
      <name val="Arial"/>
      <family val="2"/>
    </font>
    <font>
      <b/>
      <sz val="12"/>
      <color theme="4"/>
      <name val="Arial"/>
      <family val="2"/>
    </font>
    <font>
      <b/>
      <sz val="22"/>
      <color theme="4"/>
      <name val="Arial"/>
      <family val="2"/>
    </font>
    <font>
      <b/>
      <sz val="12"/>
      <color rgb="FF7030A0"/>
      <name val="Arial"/>
      <family val="2"/>
    </font>
    <font>
      <sz val="8"/>
      <color theme="1"/>
      <name val="Gill Sans MT"/>
      <family val="2"/>
    </font>
    <font>
      <b/>
      <sz val="8"/>
      <color theme="1"/>
      <name val="Gill Sans MT"/>
      <family val="2"/>
    </font>
    <font>
      <b/>
      <sz val="11"/>
      <color rgb="FF7030A0"/>
      <name val="Arial"/>
      <family val="2"/>
    </font>
    <font>
      <b/>
      <sz val="9"/>
      <name val="Arial"/>
      <family val="2"/>
    </font>
    <font>
      <u/>
      <sz val="10"/>
      <color theme="9" tint="0.39997558519241921"/>
      <name val="Arial"/>
      <family val="2"/>
    </font>
    <font>
      <i/>
      <sz val="9"/>
      <name val="Arial"/>
      <family val="2"/>
    </font>
    <font>
      <i/>
      <sz val="8"/>
      <name val="Arial"/>
      <family val="2"/>
    </font>
    <font>
      <b/>
      <sz val="11"/>
      <color theme="1"/>
      <name val="Calibri"/>
      <family val="2"/>
      <scheme val="minor"/>
    </font>
    <font>
      <u/>
      <sz val="10"/>
      <color theme="6" tint="0.39997558519241921"/>
      <name val="Arial"/>
      <family val="2"/>
    </font>
    <font>
      <u/>
      <sz val="10"/>
      <color indexed="12"/>
      <name val="Arial"/>
      <family val="2"/>
    </font>
    <font>
      <sz val="10"/>
      <name val="Arial"/>
    </font>
    <font>
      <b/>
      <sz val="8"/>
      <color theme="1"/>
      <name val="Arial"/>
      <family val="2"/>
    </font>
    <font>
      <sz val="11"/>
      <color theme="1"/>
      <name val="Arial"/>
      <family val="2"/>
    </font>
    <font>
      <b/>
      <sz val="11"/>
      <color theme="1"/>
      <name val="Arial"/>
      <family val="2"/>
    </font>
  </fonts>
  <fills count="7">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theme="0" tint="-0.14999847407452621"/>
        <bgColor rgb="FF000000"/>
      </patternFill>
    </fill>
    <fill>
      <patternFill patternType="solid">
        <fgColor theme="2" tint="-4.9989318521683403E-2"/>
        <bgColor indexed="64"/>
      </patternFill>
    </fill>
    <fill>
      <patternFill patternType="solid">
        <fgColor theme="0"/>
        <bgColor indexed="64"/>
      </patternFill>
    </fill>
  </fills>
  <borders count="16">
    <border>
      <left/>
      <right/>
      <top/>
      <bottom/>
      <diagonal/>
    </border>
    <border>
      <left/>
      <right/>
      <top style="thin">
        <color auto="1"/>
      </top>
      <bottom style="thin">
        <color auto="1"/>
      </bottom>
      <diagonal/>
    </border>
    <border>
      <left/>
      <right/>
      <top/>
      <bottom style="thin">
        <color auto="1"/>
      </bottom>
      <diagonal/>
    </border>
    <border>
      <left/>
      <right style="thin">
        <color auto="1"/>
      </right>
      <top/>
      <bottom/>
      <diagonal/>
    </border>
    <border>
      <left style="thin">
        <color auto="1"/>
      </left>
      <right/>
      <top/>
      <bottom/>
      <diagonal/>
    </border>
    <border>
      <left/>
      <right style="thin">
        <color auto="1"/>
      </right>
      <top/>
      <bottom style="thin">
        <color auto="1"/>
      </bottom>
      <diagonal/>
    </border>
    <border>
      <left style="thin">
        <color auto="1"/>
      </left>
      <right/>
      <top/>
      <bottom style="thin">
        <color auto="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s>
  <cellStyleXfs count="87">
    <xf numFmtId="0" fontId="0" fillId="0" borderId="0"/>
    <xf numFmtId="0" fontId="7" fillId="0" borderId="0"/>
    <xf numFmtId="0" fontId="8" fillId="0" borderId="0" applyNumberFormat="0" applyFont="0" applyFill="0" applyBorder="0" applyAlignment="0" applyProtection="0"/>
    <xf numFmtId="164" fontId="6" fillId="0" borderId="0" applyFont="0" applyFill="0" applyBorder="0" applyAlignment="0" applyProtection="0"/>
    <xf numFmtId="165" fontId="6" fillId="0" borderId="0" applyFont="0" applyFill="0" applyBorder="0" applyAlignment="0" applyProtection="0"/>
    <xf numFmtId="0" fontId="4" fillId="0" borderId="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28" fillId="0" borderId="0"/>
    <xf numFmtId="0" fontId="6" fillId="0" borderId="0"/>
    <xf numFmtId="0" fontId="3" fillId="0" borderId="0"/>
    <xf numFmtId="0" fontId="8" fillId="0" borderId="0"/>
    <xf numFmtId="0" fontId="14" fillId="0" borderId="0" applyNumberFormat="0" applyFill="0" applyBorder="0" applyAlignment="0" applyProtection="0"/>
    <xf numFmtId="0" fontId="45" fillId="0" borderId="0" applyNumberFormat="0" applyFill="0" applyBorder="0" applyAlignment="0" applyProtection="0">
      <alignment vertical="top"/>
      <protection locked="0"/>
    </xf>
    <xf numFmtId="0" fontId="2" fillId="0" borderId="0"/>
    <xf numFmtId="0" fontId="2" fillId="0" borderId="0"/>
    <xf numFmtId="0" fontId="2" fillId="0" borderId="0"/>
    <xf numFmtId="0" fontId="1" fillId="0" borderId="0"/>
    <xf numFmtId="0" fontId="1" fillId="0" borderId="0"/>
    <xf numFmtId="0" fontId="1" fillId="0" borderId="0"/>
    <xf numFmtId="9" fontId="46" fillId="0" borderId="0" applyFont="0" applyFill="0" applyBorder="0" applyAlignment="0" applyProtection="0"/>
  </cellStyleXfs>
  <cellXfs count="346">
    <xf numFmtId="0" fontId="0" fillId="0" borderId="0" xfId="0"/>
    <xf numFmtId="0" fontId="9" fillId="0" borderId="0" xfId="0" applyFont="1"/>
    <xf numFmtId="3" fontId="11" fillId="0" borderId="0" xfId="0" applyNumberFormat="1" applyFont="1"/>
    <xf numFmtId="0" fontId="0" fillId="0" borderId="0" xfId="0" applyFont="1" applyAlignment="1">
      <alignment vertical="top" wrapText="1"/>
    </xf>
    <xf numFmtId="0" fontId="5" fillId="0" borderId="0" xfId="0" applyFont="1" applyAlignment="1">
      <alignment vertical="top" wrapText="1"/>
    </xf>
    <xf numFmtId="0" fontId="18" fillId="0" borderId="0" xfId="0" applyFont="1" applyAlignment="1">
      <alignment vertical="top" wrapText="1"/>
    </xf>
    <xf numFmtId="0" fontId="9" fillId="0" borderId="0" xfId="0" applyFont="1" applyFill="1"/>
    <xf numFmtId="1" fontId="9" fillId="0" borderId="0" xfId="0" applyNumberFormat="1" applyFont="1"/>
    <xf numFmtId="0" fontId="13" fillId="0" borderId="0" xfId="0" applyFont="1"/>
    <xf numFmtId="0" fontId="10" fillId="0" borderId="0" xfId="0" applyFont="1"/>
    <xf numFmtId="3" fontId="9" fillId="0" borderId="0" xfId="0" applyNumberFormat="1" applyFont="1"/>
    <xf numFmtId="3" fontId="9" fillId="0" borderId="0" xfId="0" applyNumberFormat="1" applyFont="1" applyFill="1" applyBorder="1"/>
    <xf numFmtId="0" fontId="9" fillId="0" borderId="0" xfId="0" applyFont="1" applyBorder="1"/>
    <xf numFmtId="3" fontId="9" fillId="0" borderId="0" xfId="0" applyNumberFormat="1" applyFont="1" applyFill="1"/>
    <xf numFmtId="0" fontId="9" fillId="0" borderId="0" xfId="0" applyFont="1" applyFill="1" applyBorder="1"/>
    <xf numFmtId="0" fontId="11" fillId="0" borderId="0" xfId="0" applyFont="1"/>
    <xf numFmtId="0" fontId="13" fillId="0" borderId="0" xfId="0" applyFont="1" applyBorder="1"/>
    <xf numFmtId="3" fontId="13" fillId="0" borderId="0" xfId="0" applyNumberFormat="1" applyFont="1"/>
    <xf numFmtId="0" fontId="13" fillId="0" borderId="0" xfId="0" applyFont="1" applyFill="1"/>
    <xf numFmtId="0" fontId="13" fillId="0" borderId="0" xfId="0" applyFont="1" applyFill="1" applyBorder="1"/>
    <xf numFmtId="0" fontId="22" fillId="0" borderId="0" xfId="0" applyFont="1"/>
    <xf numFmtId="0" fontId="23" fillId="0" borderId="0" xfId="0" applyFont="1"/>
    <xf numFmtId="0" fontId="6" fillId="0" borderId="0" xfId="0" applyFont="1"/>
    <xf numFmtId="0" fontId="6" fillId="0" borderId="0" xfId="0" applyFont="1" applyAlignment="1">
      <alignment wrapText="1"/>
    </xf>
    <xf numFmtId="0" fontId="6" fillId="0" borderId="0" xfId="0" applyFont="1" applyAlignment="1">
      <alignment vertical="top" wrapText="1"/>
    </xf>
    <xf numFmtId="3" fontId="0" fillId="0" borderId="0" xfId="0" applyNumberFormat="1"/>
    <xf numFmtId="0" fontId="11" fillId="0" borderId="0" xfId="0" applyFont="1" applyFill="1"/>
    <xf numFmtId="0" fontId="16" fillId="0" borderId="0" xfId="0" applyFont="1"/>
    <xf numFmtId="0" fontId="20" fillId="0" borderId="0" xfId="0" applyFont="1" applyFill="1"/>
    <xf numFmtId="0" fontId="9" fillId="0" borderId="0" xfId="0" applyFont="1" applyFill="1" applyAlignment="1">
      <alignment horizontal="left"/>
    </xf>
    <xf numFmtId="0" fontId="20" fillId="0" borderId="0" xfId="0" applyFont="1"/>
    <xf numFmtId="0" fontId="9" fillId="0" borderId="0" xfId="0" applyFont="1" applyFill="1" applyAlignment="1">
      <alignment horizontal="left" wrapText="1"/>
    </xf>
    <xf numFmtId="0" fontId="9" fillId="0" borderId="0" xfId="0" applyFont="1" applyFill="1" applyBorder="1" applyAlignment="1">
      <alignment horizontal="left" wrapText="1"/>
    </xf>
    <xf numFmtId="1" fontId="9" fillId="0" borderId="0" xfId="0" applyNumberFormat="1" applyFont="1" applyFill="1" applyAlignment="1">
      <alignment horizontal="left" wrapText="1"/>
    </xf>
    <xf numFmtId="1" fontId="19" fillId="0" borderId="0" xfId="0" applyNumberFormat="1" applyFont="1" applyFill="1" applyAlignment="1">
      <alignment horizontal="left" wrapText="1"/>
    </xf>
    <xf numFmtId="49" fontId="9" fillId="0" borderId="0" xfId="0" applyNumberFormat="1" applyFont="1" applyFill="1" applyBorder="1" applyAlignment="1">
      <alignment horizontal="left" wrapText="1"/>
    </xf>
    <xf numFmtId="49" fontId="9" fillId="0" borderId="0" xfId="0" applyNumberFormat="1" applyFont="1" applyFill="1" applyAlignment="1">
      <alignment horizontal="left" wrapText="1"/>
    </xf>
    <xf numFmtId="1" fontId="9" fillId="0" borderId="0" xfId="0" applyNumberFormat="1" applyFont="1" applyFill="1" applyBorder="1" applyAlignment="1">
      <alignment horizontal="left" wrapText="1"/>
    </xf>
    <xf numFmtId="0" fontId="20" fillId="0" borderId="0" xfId="0" applyFont="1" applyFill="1" applyBorder="1" applyAlignment="1"/>
    <xf numFmtId="3" fontId="20" fillId="0" borderId="0" xfId="0" applyNumberFormat="1" applyFont="1" applyBorder="1" applyAlignment="1"/>
    <xf numFmtId="0" fontId="9" fillId="0" borderId="0" xfId="0" applyFont="1" applyFill="1" applyBorder="1" applyAlignment="1">
      <alignment horizontal="left" indent="1"/>
    </xf>
    <xf numFmtId="3" fontId="9" fillId="0" borderId="0" xfId="0" applyNumberFormat="1" applyFont="1" applyBorder="1" applyAlignment="1"/>
    <xf numFmtId="0" fontId="9" fillId="0" borderId="0" xfId="0" applyFont="1" applyFill="1" applyBorder="1" applyAlignment="1"/>
    <xf numFmtId="0" fontId="9" fillId="0" borderId="0" xfId="0" applyFont="1" applyBorder="1" applyAlignment="1">
      <alignment horizontal="left" indent="1"/>
    </xf>
    <xf numFmtId="0" fontId="27" fillId="0" borderId="0" xfId="0" applyFont="1"/>
    <xf numFmtId="0" fontId="6" fillId="0" borderId="0" xfId="75" applyFont="1" applyAlignment="1">
      <alignment vertical="top"/>
    </xf>
    <xf numFmtId="0" fontId="6" fillId="0" borderId="0" xfId="75" applyFont="1" applyAlignment="1">
      <alignment vertical="center"/>
    </xf>
    <xf numFmtId="49" fontId="16" fillId="0" borderId="0" xfId="75" applyNumberFormat="1" applyFont="1" applyAlignment="1">
      <alignment vertical="top" wrapText="1"/>
    </xf>
    <xf numFmtId="49" fontId="5" fillId="0" borderId="0" xfId="75" applyNumberFormat="1" applyFont="1" applyAlignment="1">
      <alignment vertical="top" wrapText="1"/>
    </xf>
    <xf numFmtId="0" fontId="5" fillId="0" borderId="0" xfId="75" applyFont="1" applyAlignment="1">
      <alignment horizontal="center" vertical="top"/>
    </xf>
    <xf numFmtId="49" fontId="12" fillId="0" borderId="0" xfId="75" applyNumberFormat="1" applyFont="1" applyAlignment="1">
      <alignment vertical="top" wrapText="1"/>
    </xf>
    <xf numFmtId="49" fontId="6" fillId="0" borderId="0" xfId="75" applyNumberFormat="1" applyFont="1" applyAlignment="1">
      <alignment vertical="top" wrapText="1"/>
    </xf>
    <xf numFmtId="0" fontId="6" fillId="0" borderId="0" xfId="75" applyFont="1"/>
    <xf numFmtId="0" fontId="0" fillId="0" borderId="0" xfId="0" applyAlignment="1">
      <alignment vertical="center"/>
    </xf>
    <xf numFmtId="0" fontId="0" fillId="0" borderId="0" xfId="0" applyFill="1"/>
    <xf numFmtId="1" fontId="9" fillId="0" borderId="0" xfId="0" applyNumberFormat="1" applyFont="1" applyFill="1" applyAlignment="1">
      <alignment horizontal="left" indent="1"/>
    </xf>
    <xf numFmtId="0" fontId="9" fillId="0" borderId="0" xfId="0" applyFont="1" applyFill="1" applyAlignment="1">
      <alignment horizontal="left" indent="1"/>
    </xf>
    <xf numFmtId="0" fontId="9" fillId="0" borderId="0" xfId="1" applyFont="1" applyFill="1" applyBorder="1" applyAlignment="1">
      <alignment horizontal="left" indent="1"/>
    </xf>
    <xf numFmtId="3" fontId="9" fillId="0" borderId="0" xfId="0" applyNumberFormat="1" applyFont="1" applyFill="1" applyAlignment="1">
      <alignment horizontal="left" indent="1"/>
    </xf>
    <xf numFmtId="0" fontId="20" fillId="2" borderId="0" xfId="0" applyFont="1" applyFill="1" applyBorder="1"/>
    <xf numFmtId="0" fontId="20" fillId="2" borderId="0" xfId="0" applyFont="1" applyFill="1"/>
    <xf numFmtId="0" fontId="11" fillId="3" borderId="9" xfId="0" applyFont="1" applyFill="1" applyBorder="1"/>
    <xf numFmtId="0" fontId="9" fillId="3" borderId="9" xfId="0" applyFont="1" applyFill="1" applyBorder="1" applyAlignment="1">
      <alignment horizontal="right"/>
    </xf>
    <xf numFmtId="3" fontId="9" fillId="3" borderId="9" xfId="0" applyNumberFormat="1" applyFont="1" applyFill="1" applyBorder="1" applyAlignment="1">
      <alignment horizontal="right"/>
    </xf>
    <xf numFmtId="0" fontId="11" fillId="3" borderId="0" xfId="0" applyFont="1" applyFill="1" applyBorder="1" applyAlignment="1"/>
    <xf numFmtId="0" fontId="9" fillId="3" borderId="0" xfId="0" applyFont="1" applyFill="1" applyBorder="1" applyAlignment="1">
      <alignment horizontal="right"/>
    </xf>
    <xf numFmtId="3" fontId="9" fillId="3" borderId="0" xfId="0" applyNumberFormat="1" applyFont="1" applyFill="1" applyBorder="1" applyAlignment="1">
      <alignment horizontal="right"/>
    </xf>
    <xf numFmtId="0" fontId="9" fillId="3" borderId="2" xfId="0" applyFont="1" applyFill="1" applyBorder="1"/>
    <xf numFmtId="0" fontId="9" fillId="3" borderId="2" xfId="0" applyFont="1" applyFill="1" applyBorder="1" applyAlignment="1">
      <alignment horizontal="right"/>
    </xf>
    <xf numFmtId="3" fontId="9" fillId="3" borderId="2" xfId="0" applyNumberFormat="1" applyFont="1" applyFill="1" applyBorder="1" applyAlignment="1">
      <alignment horizontal="right"/>
    </xf>
    <xf numFmtId="3" fontId="9" fillId="3" borderId="9" xfId="0" applyNumberFormat="1" applyFont="1" applyFill="1" applyBorder="1"/>
    <xf numFmtId="3" fontId="9" fillId="3" borderId="9" xfId="0" applyNumberFormat="1" applyFont="1" applyFill="1" applyBorder="1" applyAlignment="1">
      <alignment horizontal="right" wrapText="1"/>
    </xf>
    <xf numFmtId="3" fontId="9" fillId="3" borderId="0" xfId="0" applyNumberFormat="1" applyFont="1" applyFill="1" applyBorder="1"/>
    <xf numFmtId="0" fontId="6" fillId="4" borderId="9" xfId="0" applyFont="1" applyFill="1" applyBorder="1"/>
    <xf numFmtId="0" fontId="6" fillId="4" borderId="10" xfId="0" applyFont="1" applyFill="1" applyBorder="1"/>
    <xf numFmtId="0" fontId="26" fillId="4" borderId="2" xfId="0" applyFont="1" applyFill="1" applyBorder="1" applyAlignment="1">
      <alignment horizontal="right" wrapText="1"/>
    </xf>
    <xf numFmtId="0" fontId="26" fillId="4" borderId="11" xfId="0" applyFont="1" applyFill="1" applyBorder="1" applyAlignment="1">
      <alignment horizontal="right" wrapText="1"/>
    </xf>
    <xf numFmtId="0" fontId="26" fillId="4" borderId="1" xfId="0" applyFont="1" applyFill="1" applyBorder="1" applyAlignment="1">
      <alignment horizontal="right" wrapText="1"/>
    </xf>
    <xf numFmtId="0" fontId="26" fillId="4" borderId="12" xfId="0" applyFont="1" applyFill="1" applyBorder="1" applyAlignment="1">
      <alignment horizontal="right" wrapText="1"/>
    </xf>
    <xf numFmtId="0" fontId="26" fillId="4" borderId="13" xfId="0" applyFont="1" applyFill="1" applyBorder="1" applyAlignment="1">
      <alignment horizontal="right" wrapText="1"/>
    </xf>
    <xf numFmtId="3" fontId="6" fillId="3" borderId="9" xfId="0" applyNumberFormat="1" applyFont="1" applyFill="1" applyBorder="1" applyAlignment="1" applyProtection="1">
      <alignment horizontal="right"/>
      <protection locked="0"/>
    </xf>
    <xf numFmtId="0" fontId="9" fillId="3" borderId="1" xfId="0" applyFont="1" applyFill="1" applyBorder="1" applyAlignment="1">
      <alignment horizontal="left"/>
    </xf>
    <xf numFmtId="0" fontId="9" fillId="3" borderId="6" xfId="0" applyFont="1" applyFill="1" applyBorder="1" applyAlignment="1">
      <alignment horizontal="right"/>
    </xf>
    <xf numFmtId="0" fontId="20" fillId="3" borderId="0" xfId="0" applyFont="1" applyFill="1" applyBorder="1" applyAlignment="1"/>
    <xf numFmtId="0" fontId="9" fillId="3" borderId="0" xfId="0" applyFont="1" applyFill="1" applyBorder="1" applyAlignment="1"/>
    <xf numFmtId="0" fontId="9" fillId="3" borderId="4" xfId="0" applyFont="1" applyFill="1" applyBorder="1" applyAlignment="1">
      <alignment horizontal="right"/>
    </xf>
    <xf numFmtId="0" fontId="9" fillId="3" borderId="2" xfId="0" applyFont="1" applyFill="1" applyBorder="1" applyAlignment="1"/>
    <xf numFmtId="0" fontId="9" fillId="3" borderId="9" xfId="0" applyFont="1" applyFill="1" applyBorder="1" applyAlignment="1"/>
    <xf numFmtId="0" fontId="9" fillId="3" borderId="9" xfId="0" applyFont="1" applyFill="1" applyBorder="1" applyAlignment="1" applyProtection="1">
      <alignment vertical="center"/>
    </xf>
    <xf numFmtId="0" fontId="9" fillId="3" borderId="7" xfId="0" applyFont="1" applyFill="1" applyBorder="1" applyAlignment="1"/>
    <xf numFmtId="0" fontId="9" fillId="3" borderId="0" xfId="0" applyFont="1" applyFill="1" applyBorder="1" applyAlignment="1" applyProtection="1">
      <alignment vertical="center"/>
    </xf>
    <xf numFmtId="0" fontId="9" fillId="3" borderId="6" xfId="0" applyFont="1" applyFill="1" applyBorder="1" applyAlignment="1"/>
    <xf numFmtId="0" fontId="9" fillId="3" borderId="2" xfId="0" applyFont="1" applyFill="1" applyBorder="1" applyAlignment="1" applyProtection="1">
      <alignment vertical="center"/>
    </xf>
    <xf numFmtId="0" fontId="29" fillId="2" borderId="0" xfId="0" applyFont="1" applyFill="1" applyBorder="1" applyAlignment="1">
      <alignment horizontal="left" wrapText="1"/>
    </xf>
    <xf numFmtId="0" fontId="24" fillId="2" borderId="10" xfId="0" applyFont="1" applyFill="1" applyBorder="1"/>
    <xf numFmtId="0" fontId="24" fillId="2" borderId="0" xfId="0" applyFont="1" applyFill="1"/>
    <xf numFmtId="0" fontId="20" fillId="2" borderId="0" xfId="0" applyFont="1" applyFill="1" applyBorder="1" applyAlignment="1"/>
    <xf numFmtId="0" fontId="20" fillId="2" borderId="0" xfId="0" applyFont="1" applyFill="1" applyBorder="1" applyAlignment="1">
      <alignment horizontal="left"/>
    </xf>
    <xf numFmtId="0" fontId="9" fillId="2" borderId="0" xfId="0" applyFont="1" applyFill="1" applyBorder="1" applyAlignment="1">
      <alignment horizontal="right"/>
    </xf>
    <xf numFmtId="3" fontId="9" fillId="2" borderId="0" xfId="0" applyNumberFormat="1" applyFont="1" applyFill="1" applyBorder="1" applyAlignment="1">
      <alignment horizontal="right"/>
    </xf>
    <xf numFmtId="3" fontId="11" fillId="0" borderId="0" xfId="0" applyNumberFormat="1" applyFont="1" applyFill="1"/>
    <xf numFmtId="3" fontId="11" fillId="0" borderId="0" xfId="0" applyNumberFormat="1" applyFont="1" applyAlignment="1">
      <alignment horizontal="right"/>
    </xf>
    <xf numFmtId="49" fontId="11" fillId="0" borderId="0" xfId="0" applyNumberFormat="1" applyFont="1" applyFill="1" applyBorder="1" applyAlignment="1">
      <alignment horizontal="right" wrapText="1"/>
    </xf>
    <xf numFmtId="0" fontId="20" fillId="2" borderId="0" xfId="0" applyFont="1" applyFill="1" applyAlignment="1">
      <alignment horizontal="left"/>
    </xf>
    <xf numFmtId="3" fontId="9" fillId="2" borderId="0" xfId="0" applyNumberFormat="1" applyFont="1" applyFill="1" applyBorder="1" applyAlignment="1">
      <alignment horizontal="right" wrapText="1"/>
    </xf>
    <xf numFmtId="3" fontId="6" fillId="0" borderId="0" xfId="0" applyNumberFormat="1" applyFont="1"/>
    <xf numFmtId="0" fontId="9" fillId="2" borderId="7" xfId="0" applyFont="1" applyFill="1" applyBorder="1" applyAlignment="1">
      <alignment horizontal="right"/>
    </xf>
    <xf numFmtId="0" fontId="9" fillId="2" borderId="9" xfId="0" applyFont="1" applyFill="1" applyBorder="1" applyAlignment="1">
      <alignment horizontal="right"/>
    </xf>
    <xf numFmtId="0" fontId="9" fillId="2" borderId="8" xfId="0" applyFont="1" applyFill="1" applyBorder="1" applyAlignment="1">
      <alignment horizontal="right"/>
    </xf>
    <xf numFmtId="0" fontId="9" fillId="2" borderId="3" xfId="0" applyFont="1" applyFill="1" applyBorder="1" applyAlignment="1">
      <alignment horizontal="right"/>
    </xf>
    <xf numFmtId="3" fontId="6" fillId="3" borderId="2" xfId="0" applyNumberFormat="1" applyFont="1" applyFill="1" applyBorder="1" applyAlignment="1" applyProtection="1">
      <alignment horizontal="right"/>
      <protection locked="0"/>
    </xf>
    <xf numFmtId="0" fontId="9" fillId="3" borderId="13" xfId="0" applyFont="1" applyFill="1" applyBorder="1" applyAlignment="1">
      <alignment horizontal="left"/>
    </xf>
    <xf numFmtId="0" fontId="9" fillId="3" borderId="15" xfId="0" applyFont="1" applyFill="1" applyBorder="1" applyAlignment="1">
      <alignment horizontal="left"/>
    </xf>
    <xf numFmtId="0" fontId="9" fillId="3" borderId="8" xfId="0" applyFont="1" applyFill="1" applyBorder="1"/>
    <xf numFmtId="0" fontId="9" fillId="0" borderId="0" xfId="0" applyFont="1" applyBorder="1" applyAlignment="1"/>
    <xf numFmtId="3" fontId="20" fillId="3" borderId="9" xfId="0" applyNumberFormat="1" applyFont="1" applyFill="1" applyBorder="1" applyAlignment="1">
      <alignment horizontal="right"/>
    </xf>
    <xf numFmtId="0" fontId="20" fillId="5" borderId="0" xfId="0" applyFont="1" applyFill="1" applyAlignment="1">
      <alignment horizontal="left" wrapText="1"/>
    </xf>
    <xf numFmtId="0" fontId="20" fillId="5" borderId="0" xfId="0" applyFont="1" applyFill="1" applyBorder="1" applyAlignment="1">
      <alignment horizontal="left" wrapText="1"/>
    </xf>
    <xf numFmtId="1" fontId="20" fillId="5" borderId="0" xfId="0" applyNumberFormat="1" applyFont="1" applyFill="1" applyAlignment="1">
      <alignment horizontal="left" wrapText="1"/>
    </xf>
    <xf numFmtId="1" fontId="20" fillId="5" borderId="0" xfId="0" applyNumberFormat="1" applyFont="1" applyFill="1" applyBorder="1" applyAlignment="1">
      <alignment horizontal="left" wrapText="1"/>
    </xf>
    <xf numFmtId="0" fontId="9" fillId="3" borderId="10" xfId="0" applyFont="1" applyFill="1" applyBorder="1" applyAlignment="1">
      <alignment horizontal="left"/>
    </xf>
    <xf numFmtId="0" fontId="9" fillId="0" borderId="0" xfId="1" applyFont="1" applyBorder="1" applyAlignment="1">
      <alignment horizontal="left" indent="1"/>
    </xf>
    <xf numFmtId="0" fontId="9" fillId="3" borderId="5" xfId="0" applyFont="1" applyFill="1" applyBorder="1" applyAlignment="1">
      <alignment wrapText="1"/>
    </xf>
    <xf numFmtId="0" fontId="9" fillId="0" borderId="3" xfId="0" applyFont="1" applyFill="1" applyBorder="1"/>
    <xf numFmtId="0" fontId="20" fillId="2" borderId="3" xfId="0" applyFont="1" applyFill="1" applyBorder="1"/>
    <xf numFmtId="0" fontId="9" fillId="2" borderId="0" xfId="0" applyFont="1" applyFill="1" applyBorder="1" applyAlignment="1">
      <alignment horizontal="left"/>
    </xf>
    <xf numFmtId="0" fontId="9" fillId="2" borderId="3" xfId="0" applyFont="1" applyFill="1" applyBorder="1" applyAlignment="1">
      <alignment horizontal="left"/>
    </xf>
    <xf numFmtId="0" fontId="9" fillId="2" borderId="14" xfId="0" applyFont="1" applyFill="1" applyBorder="1" applyAlignment="1">
      <alignment horizontal="right"/>
    </xf>
    <xf numFmtId="3" fontId="9" fillId="2" borderId="14" xfId="0" applyNumberFormat="1" applyFont="1" applyFill="1" applyBorder="1" applyAlignment="1">
      <alignment horizontal="right" vertical="center"/>
    </xf>
    <xf numFmtId="0" fontId="9" fillId="0" borderId="3" xfId="0" applyFont="1" applyFill="1" applyBorder="1" applyAlignment="1">
      <alignment horizontal="left" indent="1"/>
    </xf>
    <xf numFmtId="0" fontId="9" fillId="0" borderId="3" xfId="1" applyFont="1" applyFill="1" applyBorder="1" applyAlignment="1">
      <alignment horizontal="left" indent="1"/>
    </xf>
    <xf numFmtId="0" fontId="9" fillId="3" borderId="9" xfId="0" applyFont="1" applyFill="1" applyBorder="1" applyAlignment="1">
      <alignment horizontal="left"/>
    </xf>
    <xf numFmtId="0" fontId="9" fillId="3" borderId="8" xfId="0" applyFont="1" applyFill="1" applyBorder="1" applyAlignment="1">
      <alignment horizontal="left"/>
    </xf>
    <xf numFmtId="0" fontId="9" fillId="2" borderId="0" xfId="0" applyFont="1" applyFill="1" applyBorder="1" applyAlignment="1"/>
    <xf numFmtId="3" fontId="9" fillId="2" borderId="0" xfId="0" applyNumberFormat="1" applyFont="1" applyFill="1" applyBorder="1" applyAlignment="1">
      <alignment horizontal="left"/>
    </xf>
    <xf numFmtId="0" fontId="0" fillId="0" borderId="0" xfId="0" applyAlignment="1">
      <alignment horizontal="center" wrapText="1"/>
    </xf>
    <xf numFmtId="0" fontId="9" fillId="3" borderId="1" xfId="0" applyFont="1" applyFill="1" applyBorder="1" applyAlignment="1">
      <alignment horizontal="center" wrapText="1"/>
    </xf>
    <xf numFmtId="3" fontId="9" fillId="3" borderId="1" xfId="0" applyNumberFormat="1" applyFont="1" applyFill="1" applyBorder="1" applyAlignment="1">
      <alignment horizontal="center" wrapText="1"/>
    </xf>
    <xf numFmtId="0" fontId="20" fillId="2" borderId="0" xfId="0" applyFont="1" applyFill="1" applyBorder="1" applyAlignment="1">
      <alignment wrapText="1"/>
    </xf>
    <xf numFmtId="1" fontId="9" fillId="2" borderId="0" xfId="0" applyNumberFormat="1" applyFont="1" applyFill="1" applyBorder="1" applyAlignment="1">
      <alignment horizontal="right" wrapText="1"/>
    </xf>
    <xf numFmtId="3" fontId="30" fillId="0" borderId="0" xfId="0" applyNumberFormat="1" applyFont="1" applyFill="1"/>
    <xf numFmtId="1" fontId="9" fillId="0" borderId="0" xfId="0" applyNumberFormat="1" applyFont="1" applyFill="1"/>
    <xf numFmtId="1" fontId="20" fillId="3" borderId="9" xfId="0" applyNumberFormat="1" applyFont="1" applyFill="1" applyBorder="1" applyAlignment="1">
      <alignment horizontal="left"/>
    </xf>
    <xf numFmtId="3" fontId="20" fillId="3" borderId="7" xfId="0" applyNumberFormat="1" applyFont="1" applyFill="1" applyBorder="1" applyAlignment="1">
      <alignment horizontal="left"/>
    </xf>
    <xf numFmtId="3" fontId="9" fillId="3" borderId="8" xfId="0" applyNumberFormat="1" applyFont="1" applyFill="1" applyBorder="1" applyAlignment="1">
      <alignment horizontal="right"/>
    </xf>
    <xf numFmtId="1" fontId="9" fillId="3" borderId="2" xfId="0" applyNumberFormat="1" applyFont="1" applyFill="1" applyBorder="1" applyAlignment="1">
      <alignment horizontal="right" wrapText="1"/>
    </xf>
    <xf numFmtId="3" fontId="9" fillId="3" borderId="2" xfId="0" applyNumberFormat="1" applyFont="1" applyFill="1" applyBorder="1" applyAlignment="1">
      <alignment horizontal="right" wrapText="1"/>
    </xf>
    <xf numFmtId="3" fontId="9" fillId="3" borderId="6" xfId="0" applyNumberFormat="1" applyFont="1" applyFill="1" applyBorder="1" applyAlignment="1">
      <alignment horizontal="right" wrapText="1"/>
    </xf>
    <xf numFmtId="3" fontId="9" fillId="3" borderId="5" xfId="0" applyNumberFormat="1" applyFont="1" applyFill="1" applyBorder="1" applyAlignment="1">
      <alignment horizontal="right" wrapText="1"/>
    </xf>
    <xf numFmtId="0" fontId="18" fillId="0" borderId="0" xfId="75" applyFont="1" applyAlignment="1">
      <alignment horizontal="center" vertical="top"/>
    </xf>
    <xf numFmtId="0" fontId="5" fillId="0" borderId="0" xfId="75" applyFont="1" applyFill="1" applyAlignment="1">
      <alignment horizontal="center" vertical="top"/>
    </xf>
    <xf numFmtId="0" fontId="17" fillId="0" borderId="0" xfId="75" applyFont="1" applyAlignment="1">
      <alignment vertical="center"/>
    </xf>
    <xf numFmtId="0" fontId="31" fillId="0" borderId="0" xfId="0" applyFont="1" applyAlignment="1">
      <alignment vertical="center"/>
    </xf>
    <xf numFmtId="0" fontId="11" fillId="2" borderId="14" xfId="0" applyFont="1" applyFill="1" applyBorder="1"/>
    <xf numFmtId="0" fontId="11" fillId="2" borderId="0" xfId="0" applyFont="1" applyFill="1"/>
    <xf numFmtId="0" fontId="11" fillId="0" borderId="14" xfId="0" applyFont="1" applyBorder="1"/>
    <xf numFmtId="3" fontId="9" fillId="0" borderId="4" xfId="0" applyNumberFormat="1" applyFont="1" applyBorder="1"/>
    <xf numFmtId="3" fontId="9" fillId="0" borderId="3" xfId="0" applyNumberFormat="1" applyFont="1" applyBorder="1"/>
    <xf numFmtId="3" fontId="9" fillId="0" borderId="0" xfId="0" applyNumberFormat="1" applyFont="1" applyBorder="1"/>
    <xf numFmtId="3" fontId="9" fillId="2" borderId="4" xfId="0" applyNumberFormat="1" applyFont="1" applyFill="1" applyBorder="1"/>
    <xf numFmtId="3" fontId="9" fillId="2" borderId="0" xfId="0" applyNumberFormat="1" applyFont="1" applyFill="1" applyBorder="1"/>
    <xf numFmtId="3" fontId="9" fillId="2" borderId="3" xfId="0" applyNumberFormat="1" applyFont="1" applyFill="1" applyBorder="1"/>
    <xf numFmtId="3" fontId="9" fillId="0" borderId="14" xfId="0" applyNumberFormat="1" applyFont="1" applyBorder="1"/>
    <xf numFmtId="3" fontId="20" fillId="0" borderId="4" xfId="0" applyNumberFormat="1" applyFont="1" applyBorder="1"/>
    <xf numFmtId="3" fontId="9" fillId="0" borderId="14" xfId="0" applyNumberFormat="1" applyFont="1" applyFill="1" applyBorder="1"/>
    <xf numFmtId="3" fontId="20" fillId="0" borderId="0" xfId="0" applyNumberFormat="1" applyFont="1"/>
    <xf numFmtId="3" fontId="9" fillId="2" borderId="0" xfId="0" applyNumberFormat="1" applyFont="1" applyFill="1"/>
    <xf numFmtId="3" fontId="9" fillId="2" borderId="7" xfId="0" applyNumberFormat="1" applyFont="1" applyFill="1" applyBorder="1" applyAlignment="1">
      <alignment horizontal="right" wrapText="1"/>
    </xf>
    <xf numFmtId="3" fontId="9" fillId="2" borderId="8" xfId="0" applyNumberFormat="1" applyFont="1" applyFill="1" applyBorder="1" applyAlignment="1">
      <alignment horizontal="right" wrapText="1"/>
    </xf>
    <xf numFmtId="3" fontId="9" fillId="2" borderId="0" xfId="0" applyNumberFormat="1" applyFont="1" applyFill="1" applyAlignment="1">
      <alignment horizontal="right"/>
    </xf>
    <xf numFmtId="3" fontId="9" fillId="0" borderId="0" xfId="0" applyNumberFormat="1" applyFont="1" applyFill="1" applyAlignment="1">
      <alignment horizontal="right"/>
    </xf>
    <xf numFmtId="0" fontId="33" fillId="0" borderId="0" xfId="0" applyFont="1" applyFill="1" applyAlignment="1">
      <alignment vertical="center"/>
    </xf>
    <xf numFmtId="0" fontId="33" fillId="0" borderId="0" xfId="0" applyFont="1" applyBorder="1" applyAlignment="1">
      <alignment vertical="center"/>
    </xf>
    <xf numFmtId="0" fontId="32" fillId="0" borderId="0" xfId="75" applyFont="1" applyAlignment="1">
      <alignment vertical="center"/>
    </xf>
    <xf numFmtId="0" fontId="9" fillId="3" borderId="7" xfId="0" applyFont="1" applyFill="1" applyBorder="1" applyAlignment="1">
      <alignment horizontal="left"/>
    </xf>
    <xf numFmtId="3" fontId="36" fillId="0" borderId="0" xfId="0" applyNumberFormat="1" applyFont="1"/>
    <xf numFmtId="3" fontId="37" fillId="0" borderId="0" xfId="0" applyNumberFormat="1" applyFont="1"/>
    <xf numFmtId="0" fontId="9" fillId="3" borderId="10" xfId="0" applyFont="1" applyFill="1" applyBorder="1" applyAlignment="1">
      <alignment horizontal="left" wrapText="1"/>
    </xf>
    <xf numFmtId="0" fontId="11" fillId="0" borderId="0" xfId="0" applyFont="1" applyBorder="1" applyAlignment="1"/>
    <xf numFmtId="0" fontId="22" fillId="0" borderId="0" xfId="0" applyFont="1" applyFill="1" applyBorder="1" applyAlignment="1"/>
    <xf numFmtId="0" fontId="35" fillId="0" borderId="0" xfId="0" applyFont="1" applyAlignment="1">
      <alignment horizontal="left" vertical="center" wrapText="1"/>
    </xf>
    <xf numFmtId="0" fontId="0" fillId="0" borderId="0" xfId="0" applyAlignment="1"/>
    <xf numFmtId="0" fontId="35" fillId="0" borderId="0" xfId="0" applyFont="1" applyAlignment="1">
      <alignment horizontal="left" vertical="center"/>
    </xf>
    <xf numFmtId="3" fontId="20" fillId="5" borderId="0" xfId="0" applyNumberFormat="1" applyFont="1" applyFill="1" applyBorder="1" applyAlignment="1">
      <alignment wrapText="1"/>
    </xf>
    <xf numFmtId="3" fontId="20" fillId="5" borderId="0" xfId="0" applyNumberFormat="1" applyFont="1" applyFill="1" applyBorder="1" applyAlignment="1"/>
    <xf numFmtId="3" fontId="9" fillId="0" borderId="0" xfId="0" applyNumberFormat="1" applyFont="1" applyFill="1" applyBorder="1" applyAlignment="1"/>
    <xf numFmtId="0" fontId="27" fillId="0" borderId="0" xfId="0" applyFont="1" applyBorder="1" applyAlignment="1"/>
    <xf numFmtId="3" fontId="11" fillId="0" borderId="0" xfId="0" applyNumberFormat="1" applyFont="1" applyBorder="1" applyAlignment="1"/>
    <xf numFmtId="0" fontId="21" fillId="3" borderId="0" xfId="0" applyFont="1" applyFill="1" applyBorder="1" applyAlignment="1"/>
    <xf numFmtId="0" fontId="9" fillId="3" borderId="0" xfId="0" applyFont="1" applyFill="1" applyBorder="1" applyAlignment="1">
      <alignment horizontal="center" wrapText="1"/>
    </xf>
    <xf numFmtId="3" fontId="11" fillId="0" borderId="0" xfId="0" applyNumberFormat="1" applyFont="1" applyFill="1" applyBorder="1" applyAlignment="1"/>
    <xf numFmtId="3" fontId="20" fillId="5" borderId="0" xfId="0" applyNumberFormat="1" applyFont="1" applyFill="1" applyAlignment="1">
      <alignment horizontal="right" wrapText="1"/>
    </xf>
    <xf numFmtId="49" fontId="9" fillId="0" borderId="0" xfId="0" applyNumberFormat="1" applyFont="1" applyFill="1" applyAlignment="1">
      <alignment readingOrder="1"/>
    </xf>
    <xf numFmtId="0" fontId="20" fillId="3" borderId="1" xfId="0" applyFont="1" applyFill="1" applyBorder="1" applyAlignment="1">
      <alignment horizontal="center" wrapText="1"/>
    </xf>
    <xf numFmtId="0" fontId="20" fillId="2" borderId="0" xfId="0" applyFont="1" applyFill="1" applyBorder="1" applyAlignment="1">
      <alignment horizontal="right"/>
    </xf>
    <xf numFmtId="0" fontId="33" fillId="0" borderId="0" xfId="0" applyFont="1" applyAlignment="1">
      <alignment vertical="center"/>
    </xf>
    <xf numFmtId="0" fontId="39" fillId="0" borderId="0" xfId="0" applyFont="1" applyFill="1"/>
    <xf numFmtId="0" fontId="40" fillId="0" borderId="0" xfId="78" applyFont="1"/>
    <xf numFmtId="0" fontId="13" fillId="0" borderId="0" xfId="0" applyFont="1" applyFill="1" applyAlignment="1">
      <alignment horizontal="left" wrapText="1"/>
    </xf>
    <xf numFmtId="0" fontId="42" fillId="0" borderId="0" xfId="0" applyFont="1" applyFill="1" applyAlignment="1">
      <alignment vertical="center" wrapText="1"/>
    </xf>
    <xf numFmtId="0" fontId="20" fillId="2" borderId="7" xfId="0" applyFont="1" applyFill="1" applyBorder="1" applyAlignment="1">
      <alignment horizontal="right"/>
    </xf>
    <xf numFmtId="0" fontId="41" fillId="0" borderId="0" xfId="0" applyFont="1"/>
    <xf numFmtId="0" fontId="42" fillId="0" borderId="0" xfId="0" applyFont="1"/>
    <xf numFmtId="3" fontId="20" fillId="0" borderId="3" xfId="0" applyNumberFormat="1" applyFont="1" applyBorder="1"/>
    <xf numFmtId="0" fontId="42" fillId="0" borderId="0" xfId="0" applyFont="1" applyFill="1" applyBorder="1" applyAlignment="1"/>
    <xf numFmtId="3" fontId="9" fillId="0" borderId="3" xfId="0" applyNumberFormat="1" applyFont="1" applyBorder="1" applyAlignment="1"/>
    <xf numFmtId="3" fontId="20" fillId="0" borderId="8" xfId="0" applyNumberFormat="1" applyFont="1" applyBorder="1" applyAlignment="1"/>
    <xf numFmtId="3" fontId="20" fillId="0" borderId="3" xfId="0" applyNumberFormat="1" applyFont="1" applyBorder="1" applyAlignment="1"/>
    <xf numFmtId="3" fontId="27" fillId="0" borderId="0" xfId="0" applyNumberFormat="1" applyFont="1" applyBorder="1" applyAlignment="1"/>
    <xf numFmtId="0" fontId="9" fillId="3" borderId="2" xfId="0" applyFont="1" applyFill="1" applyBorder="1" applyAlignment="1">
      <alignment horizontal="right" wrapText="1"/>
    </xf>
    <xf numFmtId="0" fontId="9" fillId="3" borderId="5" xfId="0" applyFont="1" applyFill="1" applyBorder="1" applyAlignment="1">
      <alignment horizontal="right" wrapText="1"/>
    </xf>
    <xf numFmtId="0" fontId="9" fillId="3" borderId="11" xfId="0" applyFont="1" applyFill="1" applyBorder="1" applyAlignment="1">
      <alignment horizontal="right" wrapText="1"/>
    </xf>
    <xf numFmtId="0" fontId="6" fillId="0" borderId="0" xfId="75" applyFont="1" applyFill="1" applyAlignment="1">
      <alignment vertical="top"/>
    </xf>
    <xf numFmtId="0" fontId="6" fillId="0" borderId="0" xfId="75" applyFont="1" applyFill="1"/>
    <xf numFmtId="0" fontId="9" fillId="3" borderId="6" xfId="0" applyFont="1" applyFill="1" applyBorder="1" applyAlignment="1">
      <alignment horizontal="left" wrapText="1"/>
    </xf>
    <xf numFmtId="0" fontId="9" fillId="3" borderId="2" xfId="0" applyFont="1" applyFill="1" applyBorder="1" applyAlignment="1">
      <alignment horizontal="left" wrapText="1"/>
    </xf>
    <xf numFmtId="0" fontId="9" fillId="3" borderId="5" xfId="0" applyFont="1" applyFill="1" applyBorder="1" applyAlignment="1">
      <alignment horizontal="left"/>
    </xf>
    <xf numFmtId="0" fontId="9" fillId="3" borderId="2" xfId="0" applyFont="1" applyFill="1" applyBorder="1" applyAlignment="1">
      <alignment horizontal="left"/>
    </xf>
    <xf numFmtId="0" fontId="20" fillId="3" borderId="6" xfId="0" applyFont="1" applyFill="1" applyBorder="1" applyAlignment="1">
      <alignment horizontal="left"/>
    </xf>
    <xf numFmtId="0" fontId="20" fillId="2" borderId="3" xfId="0" applyFont="1" applyFill="1" applyBorder="1" applyAlignment="1">
      <alignment horizontal="left"/>
    </xf>
    <xf numFmtId="3" fontId="20" fillId="2" borderId="4" xfId="0" applyNumberFormat="1" applyFont="1" applyFill="1" applyBorder="1"/>
    <xf numFmtId="3" fontId="20" fillId="0" borderId="0" xfId="0" applyNumberFormat="1" applyFont="1" applyFill="1"/>
    <xf numFmtId="0" fontId="9" fillId="3" borderId="7" xfId="0" applyFont="1" applyFill="1" applyBorder="1" applyAlignment="1">
      <alignment horizontal="left" wrapText="1"/>
    </xf>
    <xf numFmtId="0" fontId="9" fillId="3" borderId="9" xfId="0" applyFont="1" applyFill="1" applyBorder="1" applyAlignment="1">
      <alignment horizontal="left" vertical="center"/>
    </xf>
    <xf numFmtId="0" fontId="9" fillId="3" borderId="6" xfId="0" applyFont="1" applyFill="1" applyBorder="1" applyAlignment="1">
      <alignment horizontal="left" vertical="top"/>
    </xf>
    <xf numFmtId="0" fontId="9" fillId="3" borderId="11" xfId="0" applyFont="1" applyFill="1" applyBorder="1" applyAlignment="1">
      <alignment horizontal="left" vertical="top" wrapText="1"/>
    </xf>
    <xf numFmtId="3" fontId="20" fillId="2" borderId="0" xfId="0" applyNumberFormat="1" applyFont="1" applyFill="1"/>
    <xf numFmtId="3" fontId="20" fillId="2" borderId="14" xfId="0" applyNumberFormat="1" applyFont="1" applyFill="1" applyBorder="1"/>
    <xf numFmtId="3" fontId="20" fillId="2" borderId="0" xfId="0" applyNumberFormat="1" applyFont="1" applyFill="1" applyBorder="1"/>
    <xf numFmtId="0" fontId="9" fillId="6" borderId="0" xfId="0" applyFont="1" applyFill="1" applyBorder="1" applyAlignment="1"/>
    <xf numFmtId="0" fontId="43" fillId="0" borderId="0" xfId="0" applyNumberFormat="1" applyFont="1" applyFill="1" applyAlignment="1" applyProtection="1"/>
    <xf numFmtId="0" fontId="43" fillId="0" borderId="0" xfId="0" applyFont="1"/>
    <xf numFmtId="0" fontId="0" fillId="0" borderId="0" xfId="0" applyNumberFormat="1" applyFill="1" applyAlignment="1" applyProtection="1"/>
    <xf numFmtId="0" fontId="4" fillId="0" borderId="0" xfId="5"/>
    <xf numFmtId="0" fontId="9" fillId="0" borderId="0" xfId="0" applyFont="1" applyFill="1" applyBorder="1" applyAlignment="1">
      <alignment horizontal="left"/>
    </xf>
    <xf numFmtId="2" fontId="9" fillId="0" borderId="0" xfId="0" applyNumberFormat="1" applyFont="1" applyFill="1" applyBorder="1" applyAlignment="1">
      <alignment horizontal="left"/>
    </xf>
    <xf numFmtId="0" fontId="20" fillId="0" borderId="0" xfId="0" applyFont="1" applyFill="1" applyBorder="1" applyAlignment="1">
      <alignment horizontal="left"/>
    </xf>
    <xf numFmtId="0" fontId="20" fillId="3" borderId="1" xfId="0" applyFont="1" applyFill="1" applyBorder="1" applyAlignment="1">
      <alignment wrapText="1"/>
    </xf>
    <xf numFmtId="0" fontId="44" fillId="0" borderId="0" xfId="78" applyFont="1" applyFill="1" applyBorder="1" applyAlignment="1">
      <alignment horizontal="left"/>
    </xf>
    <xf numFmtId="2" fontId="0" fillId="0" borderId="0" xfId="0" applyNumberFormat="1"/>
    <xf numFmtId="0" fontId="10" fillId="0" borderId="0" xfId="0" applyFont="1" applyFill="1" applyBorder="1" applyAlignment="1">
      <alignment horizontal="left"/>
    </xf>
    <xf numFmtId="3" fontId="13" fillId="0" borderId="0" xfId="0" applyNumberFormat="1" applyFont="1" applyFill="1" applyBorder="1"/>
    <xf numFmtId="0" fontId="13" fillId="0" borderId="14" xfId="0" applyFont="1" applyFill="1" applyBorder="1"/>
    <xf numFmtId="166" fontId="0" fillId="0" borderId="0" xfId="0" applyNumberFormat="1"/>
    <xf numFmtId="0" fontId="0" fillId="0" borderId="0" xfId="0" applyBorder="1"/>
    <xf numFmtId="0" fontId="0" fillId="0" borderId="0" xfId="0" applyFont="1" applyFill="1" applyBorder="1"/>
    <xf numFmtId="2" fontId="0" fillId="0" borderId="0" xfId="0" applyNumberFormat="1" applyBorder="1"/>
    <xf numFmtId="0" fontId="0" fillId="0" borderId="0" xfId="0" applyFill="1" applyBorder="1"/>
    <xf numFmtId="0" fontId="43" fillId="0" borderId="0" xfId="0" applyFont="1" applyFill="1" applyBorder="1"/>
    <xf numFmtId="0" fontId="43" fillId="0" borderId="0" xfId="0" applyFont="1" applyFill="1" applyBorder="1" applyAlignment="1">
      <alignment horizontal="center" wrapText="1"/>
    </xf>
    <xf numFmtId="2" fontId="0" fillId="0" borderId="0" xfId="0" applyNumberFormat="1" applyFill="1" applyBorder="1"/>
    <xf numFmtId="0" fontId="20" fillId="0" borderId="0" xfId="0" applyFont="1" applyFill="1" applyBorder="1" applyAlignment="1">
      <alignment wrapText="1"/>
    </xf>
    <xf numFmtId="0" fontId="6" fillId="0" borderId="0" xfId="0" applyNumberFormat="1" applyFont="1" applyFill="1" applyAlignment="1" applyProtection="1"/>
    <xf numFmtId="167" fontId="0" fillId="0" borderId="0" xfId="0" applyNumberFormat="1"/>
    <xf numFmtId="3" fontId="20" fillId="0" borderId="0" xfId="0" applyNumberFormat="1" applyFont="1" applyFill="1" applyBorder="1"/>
    <xf numFmtId="0" fontId="9" fillId="4" borderId="7" xfId="0" applyFont="1" applyFill="1" applyBorder="1"/>
    <xf numFmtId="0" fontId="9" fillId="4" borderId="6" xfId="0" applyFont="1" applyFill="1" applyBorder="1" applyAlignment="1">
      <alignment horizontal="right" wrapText="1"/>
    </xf>
    <xf numFmtId="0" fontId="9" fillId="2" borderId="7" xfId="0" applyFont="1" applyFill="1" applyBorder="1"/>
    <xf numFmtId="0" fontId="11" fillId="2" borderId="4" xfId="0" applyFont="1" applyFill="1" applyBorder="1"/>
    <xf numFmtId="0" fontId="20" fillId="2" borderId="4" xfId="0" applyFont="1" applyFill="1" applyBorder="1"/>
    <xf numFmtId="0" fontId="20" fillId="0" borderId="4" xfId="0" applyFont="1" applyBorder="1"/>
    <xf numFmtId="0" fontId="23" fillId="0" borderId="0" xfId="0" applyFont="1" applyFill="1" applyBorder="1"/>
    <xf numFmtId="0" fontId="9" fillId="0" borderId="0" xfId="0" applyFont="1" applyFill="1" applyBorder="1" applyAlignment="1">
      <alignment horizontal="right" wrapText="1"/>
    </xf>
    <xf numFmtId="0" fontId="22" fillId="0" borderId="0" xfId="0" applyFont="1" applyFill="1" applyBorder="1"/>
    <xf numFmtId="3" fontId="20" fillId="0" borderId="4" xfId="0" applyNumberFormat="1" applyFont="1" applyFill="1" applyBorder="1"/>
    <xf numFmtId="168" fontId="0" fillId="0" borderId="0" xfId="0" applyNumberFormat="1"/>
    <xf numFmtId="0" fontId="9" fillId="3" borderId="0" xfId="0" applyFont="1" applyFill="1" applyBorder="1" applyAlignment="1">
      <alignment horizontal="center" vertical="center" wrapText="1"/>
    </xf>
    <xf numFmtId="49" fontId="6" fillId="0" borderId="0" xfId="75" applyNumberFormat="1" applyFont="1" applyFill="1" applyAlignment="1">
      <alignment vertical="top" wrapText="1"/>
    </xf>
    <xf numFmtId="0" fontId="6" fillId="0" borderId="0" xfId="0" applyFont="1" applyFill="1"/>
    <xf numFmtId="49" fontId="6" fillId="0" borderId="0" xfId="75" applyNumberFormat="1" applyFont="1" applyFill="1" applyAlignment="1">
      <alignment wrapText="1"/>
    </xf>
    <xf numFmtId="0" fontId="6" fillId="0" borderId="0" xfId="75" applyFont="1" applyFill="1" applyAlignment="1">
      <alignment vertical="top" wrapText="1"/>
    </xf>
    <xf numFmtId="0" fontId="14" fillId="0" borderId="0" xfId="78" applyFont="1"/>
    <xf numFmtId="3" fontId="9" fillId="0" borderId="0" xfId="0" applyNumberFormat="1" applyFont="1" applyFill="1" applyBorder="1" applyAlignment="1" applyProtection="1">
      <alignment horizontal="right"/>
      <protection locked="0"/>
    </xf>
    <xf numFmtId="3" fontId="9" fillId="0" borderId="3" xfId="0" applyNumberFormat="1" applyFont="1" applyFill="1" applyBorder="1" applyAlignment="1">
      <alignment horizontal="right" vertical="center"/>
    </xf>
    <xf numFmtId="3" fontId="9" fillId="0" borderId="0" xfId="77" applyNumberFormat="1" applyFont="1" applyFill="1" applyBorder="1" applyAlignment="1">
      <alignment horizontal="right"/>
    </xf>
    <xf numFmtId="3" fontId="9" fillId="0" borderId="14" xfId="0" applyNumberFormat="1" applyFont="1" applyFill="1" applyBorder="1" applyAlignment="1">
      <alignment horizontal="right" vertical="center"/>
    </xf>
    <xf numFmtId="3" fontId="9" fillId="0" borderId="14" xfId="0" applyNumberFormat="1" applyFont="1" applyFill="1" applyBorder="1" applyAlignment="1">
      <alignment horizontal="right"/>
    </xf>
    <xf numFmtId="3" fontId="9" fillId="0" borderId="0" xfId="0" applyNumberFormat="1" applyFont="1" applyFill="1" applyBorder="1" applyAlignment="1">
      <alignment horizontal="right" vertical="center"/>
    </xf>
    <xf numFmtId="3" fontId="9" fillId="0" borderId="0" xfId="0" applyNumberFormat="1" applyFont="1" applyFill="1" applyBorder="1" applyAlignment="1">
      <alignment horizontal="right"/>
    </xf>
    <xf numFmtId="3" fontId="9" fillId="0" borderId="0" xfId="0" applyNumberFormat="1" applyFont="1" applyFill="1" applyBorder="1" applyAlignment="1">
      <alignment horizontal="right" wrapText="1"/>
    </xf>
    <xf numFmtId="3" fontId="9" fillId="0" borderId="4" xfId="0" applyNumberFormat="1" applyFont="1" applyFill="1" applyBorder="1"/>
    <xf numFmtId="3" fontId="9" fillId="0" borderId="4" xfId="0" applyNumberFormat="1" applyFont="1" applyFill="1" applyBorder="1" applyAlignment="1" applyProtection="1">
      <alignment horizontal="right"/>
      <protection locked="0"/>
    </xf>
    <xf numFmtId="3" fontId="9" fillId="2" borderId="0" xfId="0" applyNumberFormat="1" applyFont="1" applyFill="1" applyBorder="1" applyAlignment="1" applyProtection="1">
      <alignment horizontal="right"/>
      <protection locked="0"/>
    </xf>
    <xf numFmtId="0" fontId="9" fillId="2" borderId="0" xfId="0" applyFont="1" applyFill="1"/>
    <xf numFmtId="3" fontId="9" fillId="2" borderId="4" xfId="0" applyNumberFormat="1" applyFont="1" applyFill="1" applyBorder="1" applyAlignment="1" applyProtection="1">
      <alignment horizontal="right"/>
      <protection locked="0"/>
    </xf>
    <xf numFmtId="3" fontId="9" fillId="2" borderId="3" xfId="0" applyNumberFormat="1" applyFont="1" applyFill="1" applyBorder="1" applyAlignment="1">
      <alignment horizontal="right" vertical="center"/>
    </xf>
    <xf numFmtId="3" fontId="9" fillId="2" borderId="0" xfId="0" applyNumberFormat="1" applyFont="1" applyFill="1" applyBorder="1" applyAlignment="1">
      <alignment horizontal="right" vertical="center"/>
    </xf>
    <xf numFmtId="3" fontId="9" fillId="0" borderId="0" xfId="77" applyNumberFormat="1" applyFont="1" applyFill="1" applyBorder="1" applyAlignment="1">
      <alignment horizontal="right" vertical="center"/>
    </xf>
    <xf numFmtId="3" fontId="9" fillId="0" borderId="0" xfId="77" applyNumberFormat="1" applyFont="1" applyFill="1" applyBorder="1"/>
    <xf numFmtId="3" fontId="9" fillId="0" borderId="0" xfId="0" applyNumberFormat="1" applyFont="1" applyFill="1" applyBorder="1" applyAlignment="1" applyProtection="1">
      <alignment horizontal="right" vertical="center"/>
      <protection locked="0"/>
    </xf>
    <xf numFmtId="0" fontId="9" fillId="0" borderId="4" xfId="0" applyFont="1" applyFill="1" applyBorder="1"/>
    <xf numFmtId="3" fontId="9" fillId="0" borderId="0" xfId="0" applyNumberFormat="1" applyFont="1" applyFill="1" applyBorder="1" applyAlignment="1" applyProtection="1">
      <alignment horizontal="right" vertical="top"/>
      <protection locked="0"/>
    </xf>
    <xf numFmtId="3" fontId="9" fillId="0" borderId="4" xfId="0" applyNumberFormat="1" applyFont="1" applyFill="1" applyBorder="1" applyAlignment="1">
      <alignment horizontal="right" vertical="center"/>
    </xf>
    <xf numFmtId="3" fontId="20" fillId="2" borderId="0" xfId="0" applyNumberFormat="1" applyFont="1" applyFill="1" applyBorder="1" applyAlignment="1">
      <alignment horizontal="right" vertical="center"/>
    </xf>
    <xf numFmtId="3" fontId="20" fillId="2" borderId="3" xfId="0" applyNumberFormat="1" applyFont="1" applyFill="1" applyBorder="1" applyAlignment="1">
      <alignment horizontal="right" vertical="center"/>
    </xf>
    <xf numFmtId="3" fontId="20" fillId="2" borderId="4" xfId="0" applyNumberFormat="1" applyFont="1" applyFill="1" applyBorder="1" applyAlignment="1">
      <alignment horizontal="right" vertical="center"/>
    </xf>
    <xf numFmtId="3" fontId="20" fillId="2" borderId="14" xfId="0" applyNumberFormat="1" applyFont="1" applyFill="1" applyBorder="1" applyAlignment="1">
      <alignment horizontal="right" vertical="center"/>
    </xf>
    <xf numFmtId="168" fontId="6" fillId="0" borderId="0" xfId="0" applyNumberFormat="1" applyFont="1"/>
    <xf numFmtId="0" fontId="6" fillId="0" borderId="0" xfId="0" applyFont="1" applyAlignment="1">
      <alignment horizontal="left" indent="1"/>
    </xf>
    <xf numFmtId="0" fontId="6" fillId="0" borderId="0" xfId="75" applyFont="1" applyFill="1" applyAlignment="1">
      <alignment wrapText="1"/>
    </xf>
    <xf numFmtId="0" fontId="6" fillId="0" borderId="0" xfId="75" applyFont="1" applyFill="1" applyAlignment="1">
      <alignment horizontal="left" wrapText="1"/>
    </xf>
    <xf numFmtId="3" fontId="13" fillId="0" borderId="0" xfId="0" applyNumberFormat="1" applyFont="1" applyFill="1"/>
    <xf numFmtId="9" fontId="20" fillId="0" borderId="0" xfId="86" applyFont="1"/>
    <xf numFmtId="169" fontId="20" fillId="0" borderId="0" xfId="86" applyNumberFormat="1" applyFont="1"/>
    <xf numFmtId="3" fontId="6" fillId="0" borderId="0" xfId="0" applyNumberFormat="1" applyFont="1" applyBorder="1" applyAlignment="1"/>
    <xf numFmtId="0" fontId="6" fillId="0" borderId="0" xfId="0" applyFont="1" applyBorder="1" applyAlignment="1"/>
    <xf numFmtId="3" fontId="24" fillId="0" borderId="4" xfId="0" applyNumberFormat="1" applyFont="1" applyBorder="1"/>
    <xf numFmtId="3" fontId="9" fillId="0" borderId="3" xfId="0" applyNumberFormat="1" applyFont="1" applyFill="1" applyBorder="1"/>
    <xf numFmtId="3" fontId="24" fillId="0" borderId="0" xfId="0" applyNumberFormat="1" applyFont="1"/>
    <xf numFmtId="3" fontId="24" fillId="2" borderId="0" xfId="0" applyNumberFormat="1" applyFont="1" applyFill="1"/>
    <xf numFmtId="0" fontId="24" fillId="0" borderId="0" xfId="0" applyFont="1" applyFill="1" applyBorder="1"/>
    <xf numFmtId="0" fontId="24" fillId="0" borderId="0" xfId="0" applyFont="1" applyFill="1"/>
    <xf numFmtId="0" fontId="24" fillId="0" borderId="0" xfId="0" applyFont="1"/>
    <xf numFmtId="0" fontId="24" fillId="0" borderId="0" xfId="0" applyFont="1" applyBorder="1"/>
    <xf numFmtId="0" fontId="24" fillId="0" borderId="4" xfId="0" applyFont="1" applyBorder="1"/>
    <xf numFmtId="0" fontId="11" fillId="0" borderId="0" xfId="0" applyFont="1" applyBorder="1"/>
    <xf numFmtId="3" fontId="11" fillId="0" borderId="0" xfId="0" applyNumberFormat="1" applyFont="1" applyBorder="1"/>
    <xf numFmtId="3" fontId="11" fillId="0" borderId="4" xfId="0" applyNumberFormat="1" applyFont="1" applyBorder="1"/>
    <xf numFmtId="3" fontId="47" fillId="0" borderId="4" xfId="0" applyNumberFormat="1" applyFont="1" applyBorder="1"/>
    <xf numFmtId="3" fontId="47" fillId="0" borderId="0" xfId="0" applyNumberFormat="1" applyFont="1" applyFill="1" applyBorder="1"/>
    <xf numFmtId="3" fontId="20" fillId="0" borderId="3" xfId="0" applyNumberFormat="1" applyFont="1" applyFill="1" applyBorder="1"/>
    <xf numFmtId="3" fontId="47" fillId="0" borderId="4" xfId="0" applyNumberFormat="1" applyFont="1" applyFill="1" applyBorder="1"/>
    <xf numFmtId="3" fontId="47" fillId="0" borderId="0" xfId="0" applyNumberFormat="1" applyFont="1"/>
    <xf numFmtId="3" fontId="6" fillId="0" borderId="0" xfId="0" applyNumberFormat="1" applyFont="1" applyAlignment="1">
      <alignment vertical="center"/>
    </xf>
    <xf numFmtId="0" fontId="48" fillId="0" borderId="0" xfId="5" applyFont="1"/>
    <xf numFmtId="0" fontId="14" fillId="0" borderId="0" xfId="78" applyFont="1" applyFill="1" applyBorder="1" applyAlignment="1">
      <alignment horizontal="left"/>
    </xf>
    <xf numFmtId="0" fontId="49" fillId="0" borderId="0" xfId="0" applyNumberFormat="1" applyFont="1" applyFill="1" applyAlignment="1" applyProtection="1"/>
    <xf numFmtId="0" fontId="6" fillId="0" borderId="0" xfId="0" applyFont="1" applyFill="1" applyBorder="1"/>
    <xf numFmtId="0" fontId="49" fillId="0" borderId="0" xfId="0" applyFont="1" applyFill="1" applyBorder="1" applyAlignment="1">
      <alignment horizontal="center" wrapText="1"/>
    </xf>
    <xf numFmtId="0" fontId="6" fillId="0" borderId="0" xfId="0" applyFont="1" applyFill="1" applyBorder="1" applyAlignment="1">
      <alignment horizontal="center" wrapText="1"/>
    </xf>
    <xf numFmtId="2" fontId="6" fillId="0" borderId="0" xfId="0" applyNumberFormat="1" applyFont="1" applyFill="1" applyBorder="1"/>
    <xf numFmtId="49" fontId="6" fillId="0" borderId="0" xfId="75" applyNumberFormat="1" applyFont="1" applyAlignment="1">
      <alignment horizontal="center" vertical="top" wrapText="1"/>
    </xf>
    <xf numFmtId="49" fontId="34" fillId="0" borderId="0" xfId="75" applyNumberFormat="1" applyFont="1" applyAlignment="1">
      <alignment horizontal="left" vertical="center" wrapText="1"/>
    </xf>
    <xf numFmtId="0" fontId="42" fillId="0" borderId="0" xfId="0" applyFont="1" applyFill="1" applyAlignment="1">
      <alignment horizontal="left" wrapText="1"/>
    </xf>
    <xf numFmtId="0" fontId="9" fillId="3" borderId="9" xfId="0" applyFont="1" applyFill="1" applyBorder="1" applyAlignment="1">
      <alignment horizontal="center" vertical="center" wrapText="1"/>
    </xf>
    <xf numFmtId="0" fontId="9" fillId="3" borderId="0" xfId="0" applyFont="1" applyFill="1" applyBorder="1" applyAlignment="1">
      <alignment horizontal="center" vertical="center" wrapText="1"/>
    </xf>
    <xf numFmtId="0" fontId="9" fillId="3" borderId="2" xfId="0" applyFont="1" applyFill="1" applyBorder="1" applyAlignment="1">
      <alignment horizontal="center" vertical="center" wrapText="1"/>
    </xf>
    <xf numFmtId="0" fontId="35" fillId="0" borderId="0" xfId="0" applyFont="1" applyFill="1" applyAlignment="1">
      <alignment horizontal="left" vertical="center" wrapText="1"/>
    </xf>
    <xf numFmtId="0" fontId="6" fillId="0" borderId="0" xfId="0" applyFont="1" applyAlignment="1">
      <alignment wrapText="1"/>
    </xf>
    <xf numFmtId="0" fontId="42" fillId="0" borderId="0" xfId="0" applyFont="1" applyBorder="1" applyAlignment="1">
      <alignment horizontal="left"/>
    </xf>
    <xf numFmtId="0" fontId="42" fillId="0" borderId="0" xfId="0" applyFont="1" applyFill="1" applyAlignment="1">
      <alignment horizontal="left" vertical="center" wrapText="1"/>
    </xf>
    <xf numFmtId="0" fontId="42" fillId="0" borderId="0" xfId="0" applyFont="1" applyAlignment="1">
      <alignment horizontal="left" vertical="center"/>
    </xf>
    <xf numFmtId="0" fontId="38" fillId="0" borderId="0" xfId="0" applyFont="1" applyAlignment="1">
      <alignment horizontal="left" vertical="center" wrapText="1"/>
    </xf>
    <xf numFmtId="0" fontId="25" fillId="4" borderId="13" xfId="0" applyFont="1" applyFill="1" applyBorder="1" applyAlignment="1">
      <alignment horizontal="center"/>
    </xf>
    <xf numFmtId="0" fontId="25" fillId="4" borderId="1" xfId="0" applyFont="1" applyFill="1" applyBorder="1" applyAlignment="1">
      <alignment horizontal="center"/>
    </xf>
    <xf numFmtId="0" fontId="25" fillId="4" borderId="15" xfId="0" applyFont="1" applyFill="1" applyBorder="1" applyAlignment="1">
      <alignment horizontal="center"/>
    </xf>
  </cellXfs>
  <cellStyles count="87">
    <cellStyle name="Följd hyperlänk" xfId="7" builtinId="9" hidden="1"/>
    <cellStyle name="Följd hyperlänk" xfId="9" builtinId="9" hidden="1"/>
    <cellStyle name="Följd hyperlänk" xfId="11" builtinId="9" hidden="1"/>
    <cellStyle name="Följd hyperlänk" xfId="13" builtinId="9" hidden="1"/>
    <cellStyle name="Följd hyperlänk" xfId="15" builtinId="9" hidden="1"/>
    <cellStyle name="Följd hyperlänk" xfId="17" builtinId="9" hidden="1"/>
    <cellStyle name="Följd hyperlänk" xfId="19" builtinId="9" hidden="1"/>
    <cellStyle name="Följd hyperlänk" xfId="21" builtinId="9" hidden="1"/>
    <cellStyle name="Följd hyperlänk" xfId="23" builtinId="9" hidden="1"/>
    <cellStyle name="Följd hyperlänk" xfId="25" builtinId="9" hidden="1"/>
    <cellStyle name="Följd hyperlänk" xfId="27" builtinId="9" hidden="1"/>
    <cellStyle name="Följd hyperlänk" xfId="29" builtinId="9" hidden="1"/>
    <cellStyle name="Följd hyperlänk" xfId="31" builtinId="9" hidden="1"/>
    <cellStyle name="Följd hyperlänk" xfId="33" builtinId="9" hidden="1"/>
    <cellStyle name="Följd hyperlänk" xfId="35" builtinId="9" hidden="1"/>
    <cellStyle name="Följd hyperlänk" xfId="37" builtinId="9" hidden="1"/>
    <cellStyle name="Följd hyperlänk" xfId="39" builtinId="9" hidden="1"/>
    <cellStyle name="Följd hyperlänk" xfId="41" builtinId="9" hidden="1"/>
    <cellStyle name="Följd hyperlänk" xfId="43" builtinId="9" hidden="1"/>
    <cellStyle name="Följd hyperlänk" xfId="45" builtinId="9" hidden="1"/>
    <cellStyle name="Följd hyperlänk" xfId="47" builtinId="9" hidden="1"/>
    <cellStyle name="Följd hyperlänk" xfId="49" builtinId="9" hidden="1"/>
    <cellStyle name="Följd hyperlänk" xfId="51" builtinId="9" hidden="1"/>
    <cellStyle name="Följd hyperlänk" xfId="53" builtinId="9" hidden="1"/>
    <cellStyle name="Följd hyperlänk" xfId="55" builtinId="9" hidden="1"/>
    <cellStyle name="Följd hyperlänk" xfId="57" builtinId="9" hidden="1"/>
    <cellStyle name="Följd hyperlänk" xfId="59" builtinId="9" hidden="1"/>
    <cellStyle name="Följd hyperlänk" xfId="61" builtinId="9" hidden="1"/>
    <cellStyle name="Följd hyperlänk" xfId="63" builtinId="9" hidden="1"/>
    <cellStyle name="Följd hyperlänk" xfId="65" builtinId="9" hidden="1"/>
    <cellStyle name="Följd hyperlänk" xfId="67" builtinId="9" hidden="1"/>
    <cellStyle name="Följd hyperlänk" xfId="69" builtinId="9" hidden="1"/>
    <cellStyle name="Följd hyperlänk" xfId="71" builtinId="9" hidden="1"/>
    <cellStyle name="Följd hyperlänk" xfId="73" builtinId="9" hidden="1"/>
    <cellStyle name="Hyperlänk" xfId="6" builtinId="8" hidden="1"/>
    <cellStyle name="Hyperlänk" xfId="8" builtinId="8" hidden="1"/>
    <cellStyle name="Hyperlänk" xfId="10" builtinId="8" hidden="1"/>
    <cellStyle name="Hyperlänk" xfId="12" builtinId="8" hidden="1"/>
    <cellStyle name="Hyperlänk" xfId="14" builtinId="8" hidden="1"/>
    <cellStyle name="Hyperlänk" xfId="16" builtinId="8" hidden="1"/>
    <cellStyle name="Hyperlänk" xfId="18" builtinId="8" hidden="1"/>
    <cellStyle name="Hyperlänk" xfId="20" builtinId="8" hidden="1"/>
    <cellStyle name="Hyperlänk" xfId="22" builtinId="8" hidden="1"/>
    <cellStyle name="Hyperlänk" xfId="24" builtinId="8" hidden="1"/>
    <cellStyle name="Hyperlänk" xfId="26" builtinId="8" hidden="1"/>
    <cellStyle name="Hyperlänk" xfId="28" builtinId="8" hidden="1"/>
    <cellStyle name="Hyperlänk" xfId="30" builtinId="8" hidden="1"/>
    <cellStyle name="Hyperlänk" xfId="32" builtinId="8" hidden="1"/>
    <cellStyle name="Hyperlänk" xfId="34" builtinId="8" hidden="1"/>
    <cellStyle name="Hyperlänk" xfId="36" builtinId="8" hidden="1"/>
    <cellStyle name="Hyperlänk" xfId="38" builtinId="8" hidden="1"/>
    <cellStyle name="Hyperlänk" xfId="40" builtinId="8" hidden="1"/>
    <cellStyle name="Hyperlänk" xfId="42" builtinId="8" hidden="1"/>
    <cellStyle name="Hyperlänk" xfId="44" builtinId="8" hidden="1"/>
    <cellStyle name="Hyperlänk" xfId="46" builtinId="8" hidden="1"/>
    <cellStyle name="Hyperlänk" xfId="48" builtinId="8" hidden="1"/>
    <cellStyle name="Hyperlänk" xfId="50" builtinId="8" hidden="1"/>
    <cellStyle name="Hyperlänk" xfId="52" builtinId="8" hidden="1"/>
    <cellStyle name="Hyperlänk" xfId="54" builtinId="8" hidden="1"/>
    <cellStyle name="Hyperlänk" xfId="56" builtinId="8" hidden="1"/>
    <cellStyle name="Hyperlänk" xfId="58" builtinId="8" hidden="1"/>
    <cellStyle name="Hyperlänk" xfId="60" builtinId="8" hidden="1"/>
    <cellStyle name="Hyperlänk" xfId="62" builtinId="8" hidden="1"/>
    <cellStyle name="Hyperlänk" xfId="64" builtinId="8" hidden="1"/>
    <cellStyle name="Hyperlänk" xfId="66" builtinId="8" hidden="1"/>
    <cellStyle name="Hyperlänk" xfId="68" builtinId="8" hidden="1"/>
    <cellStyle name="Hyperlänk" xfId="70" builtinId="8" hidden="1"/>
    <cellStyle name="Hyperlänk" xfId="72" builtinId="8" hidden="1"/>
    <cellStyle name="Hyperlänk" xfId="78" builtinId="8"/>
    <cellStyle name="Hyperlänk 2" xfId="79" xr:uid="{00000000-0005-0000-0000-00007E000000}"/>
    <cellStyle name="Normal" xfId="0" builtinId="0"/>
    <cellStyle name="Normal 2" xfId="5" xr:uid="{00000000-0005-0000-0000-000045000000}"/>
    <cellStyle name="Normal 2 2" xfId="74" xr:uid="{00000000-0005-0000-0000-000046000000}"/>
    <cellStyle name="Normal 2 2 2" xfId="81" xr:uid="{00000000-0005-0000-0000-000003000000}"/>
    <cellStyle name="Normal 2 2 3" xfId="84" xr:uid="{00000000-0005-0000-0000-000003000000}"/>
    <cellStyle name="Normal 2 3" xfId="76" xr:uid="{00000000-0005-0000-0000-000047000000}"/>
    <cellStyle name="Normal 2 3 2" xfId="82" xr:uid="{00000000-0005-0000-0000-000004000000}"/>
    <cellStyle name="Normal 2 3 3" xfId="85" xr:uid="{00000000-0005-0000-0000-000004000000}"/>
    <cellStyle name="Normal 2 4" xfId="80" xr:uid="{00000000-0005-0000-0000-000002000000}"/>
    <cellStyle name="Normal 2 5" xfId="83" xr:uid="{00000000-0005-0000-0000-000002000000}"/>
    <cellStyle name="Normal 3" xfId="75" xr:uid="{00000000-0005-0000-0000-000048000000}"/>
    <cellStyle name="Normal_basfakta r95" xfId="1" xr:uid="{00000000-0005-0000-0000-000049000000}"/>
    <cellStyle name="Normal_TKMPROF" xfId="77" xr:uid="{00000000-0005-0000-0000-00004A000000}"/>
    <cellStyle name="Procent" xfId="86" builtinId="5"/>
    <cellStyle name="times" xfId="2" xr:uid="{00000000-0005-0000-0000-00004B000000}"/>
    <cellStyle name="Tusental (0)_SFi.xls" xfId="3" xr:uid="{00000000-0005-0000-0000-00004C000000}"/>
    <cellStyle name="Valuta (0)_SFi.xls" xfId="4" xr:uid="{00000000-0005-0000-0000-00004D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E1E1EB"/>
      <color rgb="FFDDDDDD"/>
      <color rgb="FFDADAD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38100</xdr:colOff>
      <xdr:row>0</xdr:row>
      <xdr:rowOff>57150</xdr:rowOff>
    </xdr:from>
    <xdr:to>
      <xdr:col>0</xdr:col>
      <xdr:colOff>2161540</xdr:colOff>
      <xdr:row>0</xdr:row>
      <xdr:rowOff>626478</xdr:rowOff>
    </xdr:to>
    <xdr:pic>
      <xdr:nvPicPr>
        <xdr:cNvPr id="2" name="Bildobjekt 1" descr="UKA_logo2015_sv_rgb_pos.eps">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8100" y="57150"/>
          <a:ext cx="2123440" cy="569328"/>
        </a:xfrm>
        <a:prstGeom prst="rect">
          <a:avLst/>
        </a:prstGeom>
      </xdr:spPr>
    </xdr:pic>
    <xdr:clientData/>
  </xdr:twoCellAnchor>
  <xdr:twoCellAnchor editAs="oneCell">
    <xdr:from>
      <xdr:col>0</xdr:col>
      <xdr:colOff>38100</xdr:colOff>
      <xdr:row>0</xdr:row>
      <xdr:rowOff>57150</xdr:rowOff>
    </xdr:from>
    <xdr:to>
      <xdr:col>0</xdr:col>
      <xdr:colOff>2161540</xdr:colOff>
      <xdr:row>0</xdr:row>
      <xdr:rowOff>626478</xdr:rowOff>
    </xdr:to>
    <xdr:pic>
      <xdr:nvPicPr>
        <xdr:cNvPr id="3" name="Bildobjekt 2" descr="UKA_logo2015_sv_rgb_pos.eps">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8100" y="57150"/>
          <a:ext cx="2123440" cy="569328"/>
        </a:xfrm>
        <a:prstGeom prst="rect">
          <a:avLst/>
        </a:prstGeom>
      </xdr:spPr>
    </xdr:pic>
    <xdr:clientData/>
  </xdr:twoCellAnchor>
</xdr:wsDr>
</file>

<file path=xl/theme/theme1.xml><?xml version="1.0" encoding="utf-8"?>
<a:theme xmlns:a="http://schemas.openxmlformats.org/drawingml/2006/main" name="UKÄ_tema">
  <a:themeElements>
    <a:clrScheme name="UKÄ_temafärger">
      <a:dk1>
        <a:srgbClr val="000000"/>
      </a:dk1>
      <a:lt1>
        <a:srgbClr val="FFFFFF"/>
      </a:lt1>
      <a:dk2>
        <a:srgbClr val="000000"/>
      </a:dk2>
      <a:lt2>
        <a:srgbClr val="FFFFFF"/>
      </a:lt2>
      <a:accent1>
        <a:srgbClr val="621170"/>
      </a:accent1>
      <a:accent2>
        <a:srgbClr val="E49B08"/>
      </a:accent2>
      <a:accent3>
        <a:srgbClr val="0847A9"/>
      </a:accent3>
      <a:accent4>
        <a:srgbClr val="621170"/>
      </a:accent4>
      <a:accent5>
        <a:srgbClr val="E49B08"/>
      </a:accent5>
      <a:accent6>
        <a:srgbClr val="0847A9"/>
      </a:accent6>
      <a:hlink>
        <a:srgbClr val="000000"/>
      </a:hlink>
      <a:folHlink>
        <a:srgbClr val="000000"/>
      </a:folHlink>
    </a:clrScheme>
    <a:fontScheme name="Office">
      <a:majorFont>
        <a:latin typeface="Calibri"/>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s://www.scb.se/nr0103"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uka.se/vara-resultat/statistik/hogskolan-i-siffror"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www.uka.se/statistik--analys/hogskolan-i-siffror.html"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s://www.uka.se/statistik--analys/hogskolan-i-siffror.html"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s://www.uka.se/statistik--analys/hogskolan-i-siffror.html"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s://www.uka.se/statistik--analys/hogskolan-i-siffror.html"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Blad1"/>
  <dimension ref="A1:S31"/>
  <sheetViews>
    <sheetView tabSelected="1" zoomScaleSheetLayoutView="100" workbookViewId="0">
      <selection activeCell="H7" sqref="H7"/>
    </sheetView>
  </sheetViews>
  <sheetFormatPr defaultColWidth="8.85546875" defaultRowHeight="12.75" x14ac:dyDescent="0.2"/>
  <cols>
    <col min="1" max="1" width="80.85546875" style="51" customWidth="1"/>
    <col min="2" max="2" width="10.7109375" style="49" customWidth="1"/>
    <col min="3" max="16384" width="8.85546875" style="45"/>
  </cols>
  <sheetData>
    <row r="1" spans="1:19" ht="51" customHeight="1" x14ac:dyDescent="0.2">
      <c r="A1" s="331"/>
      <c r="B1" s="331"/>
      <c r="C1" s="331"/>
      <c r="D1" s="331"/>
      <c r="E1" s="331"/>
      <c r="F1" s="331"/>
      <c r="G1" s="331"/>
      <c r="H1" s="331"/>
      <c r="I1" s="331"/>
      <c r="J1" s="331"/>
      <c r="K1" s="331"/>
      <c r="L1" s="331"/>
      <c r="M1" s="331"/>
      <c r="N1" s="331"/>
      <c r="O1" s="331"/>
      <c r="P1" s="331"/>
      <c r="Q1" s="331"/>
      <c r="R1" s="331"/>
      <c r="S1" s="331"/>
    </row>
    <row r="2" spans="1:19" ht="15" customHeight="1" x14ac:dyDescent="0.2">
      <c r="A2" s="331"/>
      <c r="B2" s="331"/>
      <c r="C2" s="331"/>
      <c r="D2" s="331"/>
      <c r="E2" s="331"/>
      <c r="F2" s="331"/>
      <c r="G2" s="331"/>
      <c r="H2" s="331"/>
      <c r="I2" s="331"/>
      <c r="J2" s="331"/>
      <c r="K2" s="331"/>
      <c r="L2" s="331"/>
      <c r="M2" s="331"/>
      <c r="N2" s="331"/>
      <c r="O2" s="331"/>
      <c r="P2" s="331"/>
      <c r="Q2" s="331"/>
      <c r="R2" s="331"/>
      <c r="S2" s="331"/>
    </row>
    <row r="3" spans="1:19" s="46" customFormat="1" ht="53.25" customHeight="1" x14ac:dyDescent="0.2">
      <c r="A3" s="332" t="s">
        <v>182</v>
      </c>
      <c r="B3" s="332"/>
      <c r="C3" s="173"/>
      <c r="D3" s="151"/>
    </row>
    <row r="4" spans="1:19" ht="15" customHeight="1" x14ac:dyDescent="0.2">
      <c r="A4" s="47"/>
      <c r="B4" s="149" t="s">
        <v>71</v>
      </c>
    </row>
    <row r="5" spans="1:19" ht="15" customHeight="1" x14ac:dyDescent="0.2">
      <c r="A5" s="48" t="s">
        <v>72</v>
      </c>
      <c r="B5" s="49" t="s">
        <v>72</v>
      </c>
      <c r="C5" s="212"/>
    </row>
    <row r="6" spans="1:19" ht="15" customHeight="1" x14ac:dyDescent="0.2">
      <c r="A6" s="50"/>
      <c r="C6" s="212"/>
    </row>
    <row r="7" spans="1:19" s="52" customFormat="1" ht="30" customHeight="1" x14ac:dyDescent="0.2">
      <c r="A7" s="299" t="s">
        <v>216</v>
      </c>
      <c r="B7" s="49" t="s">
        <v>174</v>
      </c>
      <c r="C7" s="213"/>
    </row>
    <row r="8" spans="1:19" s="52" customFormat="1" ht="7.5" customHeight="1" x14ac:dyDescent="0.2">
      <c r="B8" s="49"/>
      <c r="C8" s="213"/>
    </row>
    <row r="9" spans="1:19" s="52" customFormat="1" ht="27" customHeight="1" x14ac:dyDescent="0.2">
      <c r="A9" s="300" t="s">
        <v>217</v>
      </c>
      <c r="B9" s="150" t="s">
        <v>175</v>
      </c>
      <c r="C9" s="213"/>
    </row>
    <row r="10" spans="1:19" s="52" customFormat="1" ht="7.5" customHeight="1" x14ac:dyDescent="0.2">
      <c r="B10" s="49"/>
      <c r="C10" s="213"/>
    </row>
    <row r="11" spans="1:19" s="52" customFormat="1" ht="13.15" customHeight="1" x14ac:dyDescent="0.2">
      <c r="A11" s="299" t="s">
        <v>218</v>
      </c>
      <c r="B11" s="49" t="s">
        <v>176</v>
      </c>
      <c r="C11" s="213"/>
    </row>
    <row r="12" spans="1:19" s="52" customFormat="1" ht="7.5" customHeight="1" x14ac:dyDescent="0.2">
      <c r="B12" s="49"/>
      <c r="C12" s="213"/>
    </row>
    <row r="13" spans="1:19" s="52" customFormat="1" ht="24.75" customHeight="1" x14ac:dyDescent="0.2">
      <c r="A13" s="299" t="s">
        <v>219</v>
      </c>
      <c r="B13" s="49" t="s">
        <v>177</v>
      </c>
      <c r="C13" s="213"/>
    </row>
    <row r="14" spans="1:19" s="52" customFormat="1" ht="7.5" customHeight="1" x14ac:dyDescent="0.2">
      <c r="B14" s="49"/>
      <c r="C14" s="213"/>
    </row>
    <row r="15" spans="1:19" s="52" customFormat="1" ht="52.5" customHeight="1" x14ac:dyDescent="0.2">
      <c r="A15" s="299" t="s">
        <v>220</v>
      </c>
      <c r="B15" s="150" t="s">
        <v>178</v>
      </c>
      <c r="C15" s="213"/>
    </row>
    <row r="16" spans="1:19" s="52" customFormat="1" ht="7.5" customHeight="1" x14ac:dyDescent="0.2">
      <c r="B16" s="49"/>
      <c r="C16" s="213"/>
    </row>
    <row r="17" spans="1:3" ht="25.5" x14ac:dyDescent="0.2">
      <c r="A17" s="299" t="s">
        <v>221</v>
      </c>
      <c r="B17" s="49" t="s">
        <v>179</v>
      </c>
      <c r="C17" s="213"/>
    </row>
    <row r="18" spans="1:3" s="52" customFormat="1" ht="7.5" customHeight="1" x14ac:dyDescent="0.2">
      <c r="B18" s="49"/>
      <c r="C18" s="213"/>
    </row>
    <row r="19" spans="1:3" s="52" customFormat="1" ht="13.15" customHeight="1" x14ac:dyDescent="0.2">
      <c r="A19" s="270" t="s">
        <v>222</v>
      </c>
      <c r="B19" s="49" t="s">
        <v>180</v>
      </c>
      <c r="C19" s="213"/>
    </row>
    <row r="20" spans="1:3" ht="7.15" customHeight="1" x14ac:dyDescent="0.2">
      <c r="C20" s="212"/>
    </row>
    <row r="21" spans="1:3" ht="15.6" customHeight="1" x14ac:dyDescent="0.2">
      <c r="A21" s="269" t="s">
        <v>223</v>
      </c>
      <c r="B21" s="150" t="s">
        <v>181</v>
      </c>
      <c r="C21" s="212"/>
    </row>
    <row r="22" spans="1:3" x14ac:dyDescent="0.2">
      <c r="C22" s="212"/>
    </row>
    <row r="23" spans="1:3" ht="25.5" x14ac:dyDescent="0.2">
      <c r="A23" s="267" t="s">
        <v>224</v>
      </c>
      <c r="B23" s="150" t="s">
        <v>215</v>
      </c>
      <c r="C23" s="212"/>
    </row>
    <row r="26" spans="1:3" x14ac:dyDescent="0.2">
      <c r="A26" s="5" t="s">
        <v>75</v>
      </c>
    </row>
    <row r="27" spans="1:3" x14ac:dyDescent="0.2">
      <c r="A27" s="24" t="s">
        <v>173</v>
      </c>
    </row>
    <row r="28" spans="1:3" x14ac:dyDescent="0.2">
      <c r="A28" s="24" t="s">
        <v>76</v>
      </c>
    </row>
    <row r="29" spans="1:3" x14ac:dyDescent="0.2">
      <c r="A29" s="3" t="s">
        <v>77</v>
      </c>
    </row>
    <row r="30" spans="1:3" x14ac:dyDescent="0.2">
      <c r="A30" s="4"/>
    </row>
    <row r="31" spans="1:3" ht="25.5" x14ac:dyDescent="0.2">
      <c r="A31" s="23" t="s">
        <v>254</v>
      </c>
    </row>
  </sheetData>
  <mergeCells count="3">
    <mergeCell ref="A1:S1"/>
    <mergeCell ref="A2:S2"/>
    <mergeCell ref="A3:B3"/>
  </mergeCells>
  <pageMargins left="0.59055118110236227" right="0.59055118110236227" top="0.59055118110236227" bottom="0.59055118110236227" header="0.5" footer="0.5"/>
  <pageSetup paperSize="9" scale="96"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038887-8077-498C-B431-CAC2E30CCAB8}">
  <sheetPr codeName="Blad8"/>
  <dimension ref="A1:U60"/>
  <sheetViews>
    <sheetView workbookViewId="0"/>
  </sheetViews>
  <sheetFormatPr defaultRowHeight="12.75" x14ac:dyDescent="0.2"/>
  <cols>
    <col min="1" max="2" width="11" customWidth="1"/>
    <col min="3" max="3" width="14.42578125" customWidth="1"/>
    <col min="11" max="11" width="11.85546875" bestFit="1" customWidth="1"/>
    <col min="12" max="12" width="12.5703125" bestFit="1" customWidth="1"/>
    <col min="13" max="13" width="23.140625" bestFit="1" customWidth="1"/>
  </cols>
  <sheetData>
    <row r="1" spans="1:21" ht="15.75" x14ac:dyDescent="0.2">
      <c r="A1" s="172" t="s">
        <v>227</v>
      </c>
      <c r="B1" s="22"/>
      <c r="C1" s="22"/>
      <c r="D1" s="22"/>
      <c r="E1" s="22"/>
      <c r="F1" s="22"/>
      <c r="G1" s="22"/>
      <c r="H1" s="22"/>
      <c r="I1" s="22"/>
      <c r="J1" s="22"/>
      <c r="K1" s="22"/>
    </row>
    <row r="2" spans="1:21" x14ac:dyDescent="0.2">
      <c r="A2" s="204" t="s">
        <v>239</v>
      </c>
      <c r="B2" s="22"/>
      <c r="C2" s="22"/>
      <c r="D2" s="22"/>
      <c r="E2" s="22"/>
      <c r="F2" s="22"/>
      <c r="G2" s="22"/>
      <c r="H2" s="22"/>
      <c r="I2" s="22"/>
      <c r="J2" s="22"/>
      <c r="K2" s="22"/>
    </row>
    <row r="3" spans="1:21" x14ac:dyDescent="0.2">
      <c r="A3" s="22"/>
      <c r="B3" s="22"/>
      <c r="C3" s="22"/>
      <c r="D3" s="22"/>
      <c r="E3" s="22"/>
      <c r="F3" s="22"/>
      <c r="G3" s="22"/>
      <c r="H3" s="22"/>
      <c r="I3" s="22"/>
      <c r="J3" s="22"/>
      <c r="K3" s="22"/>
    </row>
    <row r="4" spans="1:21" x14ac:dyDescent="0.2">
      <c r="A4" s="22"/>
      <c r="B4" s="22"/>
      <c r="C4" s="22"/>
      <c r="D4" s="22"/>
      <c r="E4" s="22"/>
      <c r="F4" s="22"/>
      <c r="G4" s="22"/>
      <c r="H4" s="22"/>
      <c r="I4" s="22"/>
      <c r="J4" s="22"/>
      <c r="K4" s="22"/>
    </row>
    <row r="5" spans="1:21" ht="14.25" customHeight="1" x14ac:dyDescent="0.2">
      <c r="A5" s="234" t="s">
        <v>214</v>
      </c>
      <c r="B5" s="22"/>
      <c r="C5" s="22"/>
      <c r="D5" s="22"/>
      <c r="E5" s="22"/>
      <c r="F5" s="22"/>
      <c r="G5" s="22"/>
      <c r="H5" s="22"/>
      <c r="I5" s="22"/>
      <c r="J5" s="22"/>
      <c r="K5" s="22"/>
    </row>
    <row r="6" spans="1:21" ht="14.25" x14ac:dyDescent="0.2">
      <c r="A6" s="234" t="s">
        <v>237</v>
      </c>
      <c r="B6" s="22"/>
      <c r="C6" s="22"/>
      <c r="D6" s="22"/>
      <c r="E6" s="22"/>
      <c r="F6" s="22"/>
      <c r="G6" s="324"/>
      <c r="H6" s="22"/>
      <c r="I6" s="22"/>
      <c r="J6" s="22"/>
      <c r="K6" s="22"/>
    </row>
    <row r="7" spans="1:21" ht="15" x14ac:dyDescent="0.25">
      <c r="A7" s="325" t="s">
        <v>238</v>
      </c>
      <c r="B7" s="22"/>
      <c r="C7" s="22"/>
      <c r="D7" s="22"/>
      <c r="E7" s="22"/>
      <c r="F7" s="22"/>
      <c r="G7" s="324"/>
      <c r="H7" s="22"/>
      <c r="I7" s="22"/>
      <c r="J7" s="22"/>
      <c r="K7" s="326"/>
      <c r="L7" s="230"/>
      <c r="M7" s="231"/>
    </row>
    <row r="8" spans="1:21" ht="14.25" x14ac:dyDescent="0.2">
      <c r="A8" s="22"/>
      <c r="B8" s="22"/>
      <c r="C8" s="22"/>
      <c r="D8" s="22"/>
      <c r="E8" s="22"/>
      <c r="F8" s="22"/>
      <c r="G8" s="324"/>
      <c r="H8" s="22"/>
      <c r="I8" s="22"/>
      <c r="J8" s="22"/>
      <c r="K8" s="252"/>
      <c r="L8" s="232"/>
    </row>
    <row r="9" spans="1:21" ht="14.25" x14ac:dyDescent="0.2">
      <c r="A9" s="22"/>
      <c r="B9" s="22"/>
      <c r="C9" s="22"/>
      <c r="D9" s="22"/>
      <c r="E9" s="22"/>
      <c r="F9" s="22"/>
      <c r="G9" s="324"/>
      <c r="H9" s="22"/>
      <c r="I9" s="22"/>
      <c r="J9" s="22"/>
      <c r="K9" s="252"/>
      <c r="L9" s="232"/>
    </row>
    <row r="10" spans="1:21" x14ac:dyDescent="0.2">
      <c r="A10" s="22"/>
      <c r="B10" s="22"/>
      <c r="C10" s="22"/>
      <c r="D10" s="22"/>
      <c r="E10" s="22"/>
      <c r="F10" s="22"/>
      <c r="G10" s="22"/>
      <c r="H10" s="22"/>
      <c r="I10" s="22"/>
      <c r="J10" s="22"/>
      <c r="K10" s="252"/>
      <c r="L10" s="232"/>
    </row>
    <row r="11" spans="1:21" x14ac:dyDescent="0.2">
      <c r="A11" s="22"/>
      <c r="B11" s="22"/>
      <c r="C11" s="22"/>
      <c r="D11" s="22"/>
      <c r="E11" s="22"/>
      <c r="F11" s="22"/>
      <c r="G11" s="22"/>
      <c r="H11" s="22"/>
      <c r="I11" s="22"/>
      <c r="J11" s="22"/>
      <c r="K11" s="252"/>
      <c r="L11" s="232"/>
    </row>
    <row r="12" spans="1:21" x14ac:dyDescent="0.2">
      <c r="A12" s="22"/>
      <c r="B12" s="22"/>
      <c r="C12" s="22"/>
      <c r="D12" s="22"/>
      <c r="E12" s="22"/>
      <c r="F12" s="22"/>
      <c r="G12" s="22"/>
      <c r="H12" s="22"/>
      <c r="I12" s="22"/>
      <c r="J12" s="22"/>
      <c r="K12" s="252"/>
      <c r="L12" s="232"/>
    </row>
    <row r="13" spans="1:21" ht="15" x14ac:dyDescent="0.25">
      <c r="A13" s="22"/>
      <c r="B13" s="22"/>
      <c r="C13" s="22"/>
      <c r="D13" s="22"/>
      <c r="E13" s="22"/>
      <c r="F13" s="22"/>
      <c r="G13" s="22"/>
      <c r="H13" s="22"/>
      <c r="I13" s="22"/>
      <c r="J13" s="22"/>
      <c r="K13" s="252"/>
      <c r="L13" s="232"/>
      <c r="M13" s="234"/>
      <c r="P13" s="233"/>
      <c r="Q13" s="233"/>
    </row>
    <row r="14" spans="1:21" ht="23.25" x14ac:dyDescent="0.25">
      <c r="A14" s="237" t="s">
        <v>213</v>
      </c>
      <c r="B14" s="237" t="s">
        <v>211</v>
      </c>
      <c r="C14" s="237" t="s">
        <v>212</v>
      </c>
      <c r="D14" s="324"/>
      <c r="E14" s="324"/>
      <c r="F14" s="327"/>
      <c r="G14" s="327"/>
      <c r="H14" s="327"/>
      <c r="I14" s="327"/>
      <c r="J14" s="327"/>
      <c r="K14" s="327"/>
      <c r="L14" s="248"/>
      <c r="M14" s="236"/>
      <c r="N14" s="233"/>
      <c r="O14" s="233"/>
      <c r="P14" s="233"/>
      <c r="Q14" s="233"/>
      <c r="S14" s="251"/>
      <c r="T14" s="251"/>
      <c r="U14" s="251"/>
    </row>
    <row r="15" spans="1:21" ht="14.25" x14ac:dyDescent="0.2">
      <c r="A15" s="234">
        <v>2023</v>
      </c>
      <c r="B15" s="235">
        <v>1</v>
      </c>
      <c r="C15" s="235">
        <v>1</v>
      </c>
      <c r="D15" s="324"/>
      <c r="E15" s="324"/>
      <c r="F15" s="234"/>
      <c r="G15" s="235"/>
      <c r="H15" s="235"/>
      <c r="I15" s="327"/>
      <c r="J15" s="327"/>
      <c r="K15" s="327"/>
      <c r="L15" s="245"/>
      <c r="M15" s="238"/>
      <c r="S15" s="245"/>
      <c r="T15" s="250"/>
      <c r="U15" s="250"/>
    </row>
    <row r="16" spans="1:21" ht="15" x14ac:dyDescent="0.25">
      <c r="A16" s="234">
        <v>2022</v>
      </c>
      <c r="B16" s="235">
        <v>1.0551865364711346</v>
      </c>
      <c r="C16" s="235">
        <v>1.0561810761235713</v>
      </c>
      <c r="D16" s="324"/>
      <c r="E16" s="324"/>
      <c r="F16" s="234"/>
      <c r="G16" s="235"/>
      <c r="H16" s="235"/>
      <c r="I16" s="327"/>
      <c r="J16" s="327"/>
      <c r="K16" s="327"/>
      <c r="L16" s="248"/>
      <c r="M16" s="234"/>
      <c r="S16" s="245"/>
      <c r="T16" s="250"/>
      <c r="U16" s="250"/>
    </row>
    <row r="17" spans="1:21" ht="15" x14ac:dyDescent="0.25">
      <c r="A17" s="234">
        <v>2021</v>
      </c>
      <c r="B17" s="235">
        <v>1.1315917971280249</v>
      </c>
      <c r="C17" s="235">
        <v>1.1197233688198613</v>
      </c>
      <c r="D17" s="324"/>
      <c r="E17" s="324"/>
      <c r="F17" s="234"/>
      <c r="G17" s="235"/>
      <c r="H17" s="235"/>
      <c r="I17" s="328"/>
      <c r="J17" s="328"/>
      <c r="K17" s="329"/>
      <c r="L17" s="249"/>
      <c r="M17" s="240"/>
      <c r="S17" s="245"/>
      <c r="T17" s="250"/>
      <c r="U17" s="250"/>
    </row>
    <row r="18" spans="1:21" ht="14.25" x14ac:dyDescent="0.2">
      <c r="A18" s="234">
        <v>2020</v>
      </c>
      <c r="B18" s="235">
        <v>1.1651752056562841</v>
      </c>
      <c r="C18" s="235">
        <v>1.148678237333884</v>
      </c>
      <c r="D18" s="324"/>
      <c r="E18" s="324"/>
      <c r="F18" s="234"/>
      <c r="G18" s="235"/>
      <c r="H18" s="235"/>
      <c r="I18" s="330"/>
      <c r="J18" s="330"/>
      <c r="K18" s="327"/>
      <c r="L18" s="245"/>
      <c r="M18" s="247"/>
      <c r="N18" s="247"/>
      <c r="O18" s="250"/>
      <c r="P18" s="250"/>
      <c r="S18" s="245"/>
      <c r="T18" s="250"/>
      <c r="U18" s="250"/>
    </row>
    <row r="19" spans="1:21" ht="14.25" x14ac:dyDescent="0.2">
      <c r="A19" s="234">
        <v>2019</v>
      </c>
      <c r="B19" s="235">
        <v>1.1841523181177127</v>
      </c>
      <c r="C19" s="235">
        <v>1.1715835259166141</v>
      </c>
      <c r="D19" s="324"/>
      <c r="E19" s="324"/>
      <c r="F19" s="234"/>
      <c r="G19" s="235"/>
      <c r="H19" s="235"/>
      <c r="I19" s="330"/>
      <c r="J19" s="330"/>
      <c r="K19" s="327"/>
      <c r="L19" s="245"/>
      <c r="M19" s="247"/>
      <c r="N19" s="247"/>
      <c r="O19" s="250"/>
      <c r="P19" s="250"/>
      <c r="S19" s="245"/>
      <c r="T19" s="250"/>
      <c r="U19" s="250"/>
    </row>
    <row r="20" spans="1:21" ht="14.25" x14ac:dyDescent="0.2">
      <c r="A20" s="234">
        <v>2018</v>
      </c>
      <c r="B20" s="235">
        <v>1.2341039616963476</v>
      </c>
      <c r="C20" s="235">
        <v>1.2014221450180165</v>
      </c>
      <c r="D20" s="324"/>
      <c r="E20" s="324"/>
      <c r="F20" s="234"/>
      <c r="G20" s="235"/>
      <c r="H20" s="235"/>
      <c r="I20" s="330"/>
      <c r="J20" s="330"/>
      <c r="K20" s="327"/>
      <c r="L20" s="245"/>
      <c r="M20" s="247"/>
      <c r="N20" s="247"/>
      <c r="O20" s="250"/>
      <c r="P20" s="250"/>
      <c r="S20" s="245"/>
      <c r="T20" s="250"/>
      <c r="U20" s="250"/>
    </row>
    <row r="21" spans="1:21" ht="14.25" x14ac:dyDescent="0.2">
      <c r="A21" s="234">
        <v>2017</v>
      </c>
      <c r="B21" s="235">
        <v>1.2711044170106931</v>
      </c>
      <c r="C21" s="235">
        <v>1.2302192813625898</v>
      </c>
      <c r="D21" s="324"/>
      <c r="E21" s="324"/>
      <c r="F21" s="234"/>
      <c r="G21" s="235"/>
      <c r="H21" s="235"/>
      <c r="I21" s="330"/>
      <c r="J21" s="330"/>
      <c r="K21" s="327"/>
      <c r="L21" s="245"/>
      <c r="M21" s="247"/>
      <c r="N21" s="247"/>
      <c r="O21" s="250"/>
      <c r="P21" s="250"/>
      <c r="S21" s="245"/>
      <c r="T21" s="250"/>
      <c r="U21" s="250"/>
    </row>
    <row r="22" spans="1:21" ht="14.25" x14ac:dyDescent="0.2">
      <c r="A22" s="234">
        <v>2016</v>
      </c>
      <c r="B22" s="235">
        <v>1.30533860478219</v>
      </c>
      <c r="C22" s="235">
        <v>1.2564861451505338</v>
      </c>
      <c r="D22" s="324"/>
      <c r="E22" s="324"/>
      <c r="F22" s="234"/>
      <c r="G22" s="235"/>
      <c r="H22" s="235"/>
      <c r="I22" s="330"/>
      <c r="J22" s="330"/>
      <c r="K22" s="327"/>
      <c r="L22" s="245"/>
      <c r="M22" s="247"/>
      <c r="N22" s="247"/>
      <c r="O22" s="250"/>
      <c r="P22" s="250"/>
      <c r="S22" s="245"/>
      <c r="T22" s="250"/>
      <c r="U22" s="250"/>
    </row>
    <row r="23" spans="1:21" ht="14.25" x14ac:dyDescent="0.2">
      <c r="A23" s="234">
        <v>2015</v>
      </c>
      <c r="B23" s="235">
        <v>1.3224490294127169</v>
      </c>
      <c r="C23" s="235">
        <v>1.2756553386389982</v>
      </c>
      <c r="D23" s="324"/>
      <c r="E23" s="324"/>
      <c r="F23" s="234"/>
      <c r="G23" s="235"/>
      <c r="H23" s="235"/>
      <c r="I23" s="330"/>
      <c r="J23" s="330"/>
      <c r="K23" s="327"/>
      <c r="L23" s="245"/>
      <c r="M23" s="247"/>
      <c r="N23" s="247"/>
      <c r="O23" s="250"/>
      <c r="P23" s="250"/>
      <c r="S23" s="245"/>
      <c r="T23" s="250"/>
      <c r="U23" s="250"/>
    </row>
    <row r="24" spans="1:21" ht="14.25" x14ac:dyDescent="0.2">
      <c r="A24" s="234">
        <v>2014</v>
      </c>
      <c r="B24" s="235">
        <v>1.3517493773293261</v>
      </c>
      <c r="C24" s="235">
        <v>1.3027143241785917</v>
      </c>
      <c r="D24" s="324"/>
      <c r="E24" s="324"/>
      <c r="F24" s="234"/>
      <c r="G24" s="235"/>
      <c r="H24" s="235"/>
      <c r="I24" s="330"/>
      <c r="J24" s="330"/>
      <c r="K24" s="327"/>
      <c r="L24" s="245"/>
      <c r="M24" s="247"/>
      <c r="N24" s="247"/>
      <c r="O24" s="250"/>
      <c r="P24" s="250"/>
      <c r="S24" s="245"/>
      <c r="T24" s="250"/>
      <c r="U24" s="250"/>
    </row>
    <row r="25" spans="1:21" ht="14.25" x14ac:dyDescent="0.2">
      <c r="A25" s="234">
        <v>2013</v>
      </c>
      <c r="B25" s="235">
        <v>1.377251200159501</v>
      </c>
      <c r="C25" s="235">
        <v>1.3254406346692753</v>
      </c>
      <c r="D25" s="324"/>
      <c r="E25" s="324"/>
      <c r="F25" s="234"/>
      <c r="G25" s="235"/>
      <c r="H25" s="235"/>
      <c r="I25" s="330"/>
      <c r="J25" s="330"/>
      <c r="K25" s="327"/>
      <c r="L25" s="245"/>
      <c r="M25" s="247"/>
      <c r="N25" s="247"/>
      <c r="O25" s="250"/>
      <c r="P25" s="250"/>
      <c r="S25" s="245"/>
      <c r="T25" s="250"/>
      <c r="U25" s="250"/>
    </row>
    <row r="26" spans="1:21" ht="14.25" x14ac:dyDescent="0.2">
      <c r="A26" s="234">
        <v>2012</v>
      </c>
      <c r="B26" s="235">
        <v>1.3866937204245433</v>
      </c>
      <c r="C26" s="235">
        <v>1.3377327862074873</v>
      </c>
      <c r="D26" s="324"/>
      <c r="E26" s="324"/>
      <c r="F26" s="234"/>
      <c r="G26" s="235"/>
      <c r="H26" s="235"/>
      <c r="I26" s="330"/>
      <c r="J26" s="330"/>
      <c r="K26" s="327"/>
      <c r="L26" s="245"/>
      <c r="M26" s="247"/>
      <c r="N26" s="247"/>
      <c r="O26" s="250"/>
      <c r="P26" s="250"/>
      <c r="S26" s="245"/>
      <c r="T26" s="250"/>
      <c r="U26" s="250"/>
    </row>
    <row r="27" spans="1:21" ht="14.25" x14ac:dyDescent="0.2">
      <c r="A27" s="234">
        <v>2011</v>
      </c>
      <c r="B27" s="235">
        <v>1.4139859093077398</v>
      </c>
      <c r="C27" s="235">
        <v>1.3511288575982718</v>
      </c>
      <c r="D27" s="324"/>
      <c r="E27" s="324"/>
      <c r="F27" s="234"/>
      <c r="G27" s="235"/>
      <c r="H27" s="235"/>
      <c r="I27" s="330"/>
      <c r="J27" s="330"/>
      <c r="K27" s="327"/>
      <c r="L27" s="245"/>
      <c r="M27" s="247"/>
      <c r="N27" s="247"/>
      <c r="O27" s="250"/>
      <c r="P27" s="250"/>
      <c r="S27" s="245"/>
      <c r="T27" s="250"/>
      <c r="U27" s="250"/>
    </row>
    <row r="28" spans="1:21" ht="14.25" x14ac:dyDescent="0.2">
      <c r="A28" s="234">
        <v>2010</v>
      </c>
      <c r="B28" s="235">
        <v>1.4646604955496014</v>
      </c>
      <c r="C28" s="235">
        <v>1.365833876186946</v>
      </c>
      <c r="D28" s="324"/>
      <c r="E28" s="324"/>
      <c r="F28" s="234"/>
      <c r="G28" s="235"/>
      <c r="H28" s="235"/>
      <c r="I28" s="330"/>
      <c r="J28" s="330"/>
      <c r="K28" s="327"/>
      <c r="L28" s="245"/>
      <c r="M28" s="247"/>
      <c r="N28" s="247"/>
      <c r="O28" s="250"/>
      <c r="P28" s="250"/>
      <c r="S28" s="245"/>
      <c r="T28" s="250"/>
      <c r="U28" s="250"/>
    </row>
    <row r="29" spans="1:21" ht="14.25" x14ac:dyDescent="0.2">
      <c r="A29" s="234">
        <v>2009</v>
      </c>
      <c r="B29" s="235">
        <v>1.47138270935146</v>
      </c>
      <c r="C29" s="235">
        <v>1.3787759509068027</v>
      </c>
      <c r="D29" s="324"/>
      <c r="E29" s="324"/>
      <c r="F29" s="234"/>
      <c r="G29" s="235"/>
      <c r="H29" s="235"/>
      <c r="I29" s="330"/>
      <c r="J29" s="330"/>
      <c r="K29" s="327"/>
      <c r="L29" s="245"/>
      <c r="M29" s="247"/>
      <c r="N29" s="247"/>
      <c r="O29" s="250"/>
      <c r="P29" s="250"/>
      <c r="S29" s="245"/>
      <c r="T29" s="250"/>
      <c r="U29" s="250"/>
    </row>
    <row r="30" spans="1:21" ht="14.25" x14ac:dyDescent="0.2">
      <c r="A30" s="234">
        <v>2008</v>
      </c>
      <c r="B30" s="235">
        <v>1.4997429266971525</v>
      </c>
      <c r="C30" s="235">
        <v>1.4113002740952849</v>
      </c>
      <c r="D30" s="324"/>
      <c r="E30" s="324"/>
      <c r="F30" s="234"/>
      <c r="G30" s="235"/>
      <c r="H30" s="235"/>
      <c r="I30" s="330"/>
      <c r="J30" s="330"/>
      <c r="K30" s="327"/>
      <c r="L30" s="245"/>
      <c r="M30" s="247"/>
      <c r="N30" s="247"/>
      <c r="O30" s="250"/>
      <c r="P30" s="250"/>
      <c r="S30" s="245"/>
      <c r="T30" s="250"/>
      <c r="U30" s="250"/>
    </row>
    <row r="31" spans="1:21" ht="14.25" x14ac:dyDescent="0.2">
      <c r="A31" s="234">
        <v>2007</v>
      </c>
      <c r="B31" s="235">
        <v>1.5474016466712561</v>
      </c>
      <c r="C31" s="235">
        <v>1.4569593278184598</v>
      </c>
      <c r="D31" s="324"/>
      <c r="E31" s="324"/>
      <c r="F31" s="234"/>
      <c r="G31" s="235"/>
      <c r="H31" s="235"/>
      <c r="I31" s="330"/>
      <c r="J31" s="330"/>
      <c r="K31" s="327"/>
      <c r="L31" s="245"/>
      <c r="M31" s="247"/>
      <c r="N31" s="247"/>
      <c r="O31" s="250"/>
      <c r="P31" s="250"/>
      <c r="S31" s="245"/>
      <c r="T31" s="250"/>
      <c r="U31" s="250"/>
    </row>
    <row r="32" spans="1:21" ht="14.25" x14ac:dyDescent="0.2">
      <c r="A32" s="234">
        <v>2006</v>
      </c>
      <c r="B32" s="235">
        <v>1.5933417667924323</v>
      </c>
      <c r="C32" s="235">
        <v>1.4981315975539171</v>
      </c>
      <c r="D32" s="324"/>
      <c r="E32" s="324"/>
      <c r="F32" s="234"/>
      <c r="G32" s="235"/>
      <c r="H32" s="235"/>
      <c r="I32" s="330"/>
      <c r="J32" s="330"/>
      <c r="K32" s="327"/>
      <c r="L32" s="245"/>
      <c r="M32" s="247"/>
      <c r="N32" s="247"/>
      <c r="O32" s="250"/>
      <c r="P32" s="250"/>
      <c r="S32" s="245"/>
      <c r="T32" s="250"/>
      <c r="U32" s="250"/>
    </row>
    <row r="33" spans="1:21" ht="14.25" x14ac:dyDescent="0.2">
      <c r="A33" s="234">
        <v>2005</v>
      </c>
      <c r="B33" s="235">
        <v>1.6567944635530536</v>
      </c>
      <c r="C33" s="235">
        <v>1.5244600234696113</v>
      </c>
      <c r="D33" s="324"/>
      <c r="E33" s="324"/>
      <c r="F33" s="234"/>
      <c r="G33" s="235"/>
      <c r="H33" s="235"/>
      <c r="I33" s="330"/>
      <c r="J33" s="330"/>
      <c r="K33" s="327"/>
      <c r="L33" s="245"/>
      <c r="M33" s="247"/>
      <c r="N33" s="247"/>
      <c r="O33" s="250"/>
      <c r="P33" s="250"/>
      <c r="S33" s="245"/>
      <c r="T33" s="250"/>
      <c r="U33" s="250"/>
    </row>
    <row r="34" spans="1:21" ht="14.25" x14ac:dyDescent="0.2">
      <c r="A34" s="234">
        <v>2004</v>
      </c>
      <c r="B34" s="235">
        <v>1.701877542083053</v>
      </c>
      <c r="C34" s="235">
        <v>1.5349233501503554</v>
      </c>
      <c r="D34" s="324"/>
      <c r="E34" s="324"/>
      <c r="F34" s="234"/>
      <c r="G34" s="235"/>
      <c r="H34" s="235"/>
      <c r="I34" s="330"/>
      <c r="J34" s="330"/>
      <c r="K34" s="327"/>
      <c r="L34" s="245"/>
      <c r="M34" s="247"/>
      <c r="N34" s="247"/>
      <c r="O34" s="250"/>
      <c r="P34" s="250"/>
      <c r="S34" s="245"/>
      <c r="T34" s="250"/>
      <c r="U34" s="250"/>
    </row>
    <row r="35" spans="1:21" ht="14.25" x14ac:dyDescent="0.2">
      <c r="A35" s="234">
        <v>2003</v>
      </c>
      <c r="B35" s="235">
        <v>1.7105817036927207</v>
      </c>
      <c r="C35" s="235">
        <v>1.5400349284101247</v>
      </c>
      <c r="D35" s="324"/>
      <c r="E35" s="324"/>
      <c r="F35" s="234"/>
      <c r="G35" s="235"/>
      <c r="H35" s="235"/>
      <c r="I35" s="330"/>
      <c r="J35" s="330"/>
      <c r="K35" s="327"/>
      <c r="L35" s="245"/>
      <c r="M35" s="247"/>
      <c r="N35" s="247"/>
      <c r="O35" s="250"/>
      <c r="P35" s="250"/>
      <c r="S35" s="245"/>
      <c r="T35" s="250"/>
      <c r="U35" s="250"/>
    </row>
    <row r="36" spans="1:21" ht="14.25" x14ac:dyDescent="0.2">
      <c r="A36" s="234">
        <v>2002</v>
      </c>
      <c r="B36" s="235">
        <v>1.7613399265280683</v>
      </c>
      <c r="C36" s="235">
        <v>1.5662188627502844</v>
      </c>
      <c r="D36" s="324"/>
      <c r="E36" s="324"/>
      <c r="F36" s="234"/>
      <c r="G36" s="235"/>
      <c r="H36" s="235"/>
      <c r="I36" s="330"/>
      <c r="J36" s="330"/>
      <c r="K36" s="327"/>
      <c r="L36" s="245"/>
      <c r="M36" s="247"/>
      <c r="N36" s="247"/>
      <c r="O36" s="250"/>
      <c r="P36" s="250"/>
      <c r="S36" s="245"/>
      <c r="T36" s="250"/>
      <c r="U36" s="250"/>
    </row>
    <row r="37" spans="1:21" ht="14.25" x14ac:dyDescent="0.2">
      <c r="A37" s="234">
        <v>2001</v>
      </c>
      <c r="B37" s="235">
        <v>1.8121769564594155</v>
      </c>
      <c r="C37" s="235">
        <v>1.5904581508268292</v>
      </c>
      <c r="D37" s="324"/>
      <c r="E37" s="324"/>
      <c r="F37" s="234"/>
      <c r="G37" s="235"/>
      <c r="H37" s="235"/>
      <c r="I37" s="330"/>
      <c r="J37" s="330"/>
      <c r="K37" s="327"/>
      <c r="L37" s="245"/>
      <c r="M37" s="247"/>
      <c r="N37" s="247"/>
      <c r="O37" s="250"/>
      <c r="P37" s="250"/>
      <c r="S37" s="245"/>
      <c r="T37" s="250"/>
      <c r="U37" s="250"/>
    </row>
    <row r="38" spans="1:21" ht="14.25" x14ac:dyDescent="0.2">
      <c r="A38" s="234">
        <v>2000</v>
      </c>
      <c r="B38" s="235">
        <v>1.8831558196366374</v>
      </c>
      <c r="C38" s="235">
        <v>1.6299575724437991</v>
      </c>
      <c r="D38" s="324"/>
      <c r="E38" s="324"/>
      <c r="F38" s="234"/>
      <c r="G38" s="235"/>
      <c r="H38" s="235"/>
      <c r="I38" s="330"/>
      <c r="J38" s="330"/>
      <c r="K38" s="327"/>
      <c r="L38" s="245"/>
      <c r="M38" s="247"/>
      <c r="N38" s="247"/>
      <c r="O38" s="250"/>
      <c r="P38" s="250"/>
      <c r="S38" s="245"/>
      <c r="T38" s="250"/>
      <c r="U38" s="250"/>
    </row>
    <row r="39" spans="1:21" ht="14.25" x14ac:dyDescent="0.2">
      <c r="A39" s="234">
        <v>1999</v>
      </c>
      <c r="B39" s="235">
        <v>1.9753373826890013</v>
      </c>
      <c r="C39" s="235">
        <v>1.6545007291029634</v>
      </c>
      <c r="D39" s="324"/>
      <c r="E39" s="324"/>
      <c r="F39" s="234"/>
      <c r="G39" s="235"/>
      <c r="H39" s="235"/>
      <c r="I39" s="330"/>
      <c r="J39" s="330"/>
      <c r="K39" s="327"/>
      <c r="L39" s="245"/>
      <c r="M39" s="247"/>
      <c r="N39" s="247"/>
      <c r="O39" s="250"/>
      <c r="P39" s="250"/>
      <c r="S39" s="245"/>
      <c r="T39" s="250"/>
      <c r="U39" s="250"/>
    </row>
    <row r="40" spans="1:21" ht="14.25" x14ac:dyDescent="0.2">
      <c r="A40" s="234">
        <v>1998</v>
      </c>
      <c r="B40" s="235">
        <v>2.054293735529737</v>
      </c>
      <c r="C40" s="235">
        <v>1.6693558314856805</v>
      </c>
      <c r="D40" s="324"/>
      <c r="E40" s="324"/>
      <c r="F40" s="234"/>
      <c r="G40" s="235"/>
      <c r="H40" s="235"/>
      <c r="I40" s="330"/>
      <c r="J40" s="330"/>
      <c r="K40" s="327"/>
      <c r="L40" s="245"/>
      <c r="M40" s="247"/>
      <c r="N40" s="247"/>
      <c r="O40" s="250"/>
      <c r="P40" s="250"/>
      <c r="S40" s="245"/>
      <c r="T40" s="250"/>
      <c r="U40" s="250"/>
    </row>
    <row r="41" spans="1:21" ht="14.25" x14ac:dyDescent="0.2">
      <c r="A41" s="234">
        <v>1997</v>
      </c>
      <c r="B41" s="235">
        <v>2.0714087226582194</v>
      </c>
      <c r="C41" s="235">
        <v>1.6829269620061116</v>
      </c>
      <c r="D41" s="324"/>
      <c r="E41" s="324"/>
      <c r="F41" s="234"/>
      <c r="G41" s="235"/>
      <c r="H41" s="235"/>
      <c r="I41" s="330"/>
      <c r="J41" s="330"/>
      <c r="K41" s="327"/>
      <c r="L41" s="245"/>
      <c r="M41" s="247"/>
      <c r="N41" s="247"/>
      <c r="O41" s="250"/>
      <c r="P41" s="250"/>
      <c r="S41" s="245"/>
      <c r="T41" s="250"/>
      <c r="U41" s="250"/>
    </row>
    <row r="42" spans="1:21" ht="15" x14ac:dyDescent="0.25">
      <c r="B42" s="233"/>
      <c r="C42" s="233"/>
      <c r="D42" s="233"/>
      <c r="E42" s="233"/>
      <c r="F42" s="245"/>
      <c r="G42" s="247"/>
      <c r="H42" s="247"/>
      <c r="I42" s="250"/>
      <c r="J42" s="250"/>
      <c r="K42" s="247"/>
      <c r="L42" s="245"/>
      <c r="M42" s="247"/>
      <c r="N42" s="247"/>
      <c r="O42" s="250"/>
      <c r="P42" s="250"/>
    </row>
    <row r="43" spans="1:21" ht="15" x14ac:dyDescent="0.25">
      <c r="C43" s="233"/>
      <c r="D43" s="233"/>
      <c r="E43" s="233"/>
      <c r="F43" s="232"/>
      <c r="G43" s="247"/>
      <c r="H43" s="247"/>
      <c r="I43" s="250"/>
      <c r="J43" s="250"/>
      <c r="K43" s="247"/>
      <c r="L43" s="245"/>
      <c r="M43" s="247"/>
      <c r="N43" s="247"/>
      <c r="O43" s="250"/>
      <c r="P43" s="250"/>
    </row>
    <row r="44" spans="1:21" ht="15" x14ac:dyDescent="0.25">
      <c r="B44" s="233"/>
      <c r="C44" s="233"/>
      <c r="D44" s="233"/>
      <c r="E44" s="233"/>
      <c r="F44" s="232"/>
      <c r="G44" s="247"/>
      <c r="H44" s="247"/>
      <c r="I44" s="250"/>
      <c r="J44" s="250"/>
      <c r="K44" s="247"/>
      <c r="L44" s="245"/>
      <c r="M44" s="247"/>
      <c r="N44" s="247"/>
      <c r="O44" s="250"/>
      <c r="P44" s="250"/>
    </row>
    <row r="45" spans="1:21" ht="15" x14ac:dyDescent="0.25">
      <c r="B45" s="233"/>
      <c r="C45" s="233"/>
      <c r="D45" s="233"/>
      <c r="E45" s="233"/>
      <c r="G45" s="247"/>
      <c r="H45" s="247"/>
      <c r="I45" s="250"/>
      <c r="J45" s="250"/>
      <c r="K45" s="247"/>
      <c r="L45" s="245"/>
      <c r="M45" s="247"/>
      <c r="N45" s="247"/>
      <c r="O45" s="250"/>
      <c r="P45" s="250"/>
    </row>
    <row r="46" spans="1:21" ht="15" x14ac:dyDescent="0.25">
      <c r="B46" s="233"/>
      <c r="C46" s="233"/>
      <c r="D46" s="233"/>
      <c r="E46" s="233"/>
      <c r="F46" s="232"/>
      <c r="G46" s="247"/>
      <c r="H46" s="247"/>
      <c r="I46" s="250"/>
      <c r="J46" s="250"/>
      <c r="K46" s="247"/>
      <c r="L46" s="245"/>
      <c r="M46" s="247"/>
      <c r="N46" s="247"/>
      <c r="O46" s="250"/>
      <c r="P46" s="250"/>
    </row>
    <row r="47" spans="1:21" x14ac:dyDescent="0.2">
      <c r="F47" s="232"/>
      <c r="G47" s="247"/>
      <c r="H47" s="247"/>
      <c r="I47" s="250"/>
      <c r="J47" s="250"/>
      <c r="K47" s="247"/>
      <c r="L47" s="245"/>
      <c r="M47" s="247"/>
      <c r="N47" s="247"/>
      <c r="O47" s="250"/>
      <c r="P47" s="250"/>
    </row>
    <row r="48" spans="1:21" x14ac:dyDescent="0.2">
      <c r="G48" s="247"/>
      <c r="H48" s="247"/>
      <c r="I48" s="250"/>
      <c r="J48" s="250"/>
      <c r="K48" s="247"/>
      <c r="L48" s="245"/>
      <c r="M48" s="247"/>
      <c r="N48" s="247"/>
      <c r="O48" s="250"/>
      <c r="P48" s="250"/>
    </row>
    <row r="49" spans="6:16" x14ac:dyDescent="0.2">
      <c r="F49" s="232"/>
      <c r="G49" s="244"/>
      <c r="H49" s="244"/>
      <c r="I49" s="246"/>
      <c r="J49" s="246"/>
      <c r="L49" s="245"/>
      <c r="M49" s="244"/>
      <c r="N49" s="244"/>
      <c r="O49" s="246"/>
      <c r="P49" s="246"/>
    </row>
    <row r="50" spans="6:16" x14ac:dyDescent="0.2">
      <c r="F50" s="232"/>
      <c r="L50" s="232"/>
    </row>
    <row r="51" spans="6:16" x14ac:dyDescent="0.2">
      <c r="F51" s="232"/>
      <c r="L51" s="232"/>
    </row>
    <row r="52" spans="6:16" x14ac:dyDescent="0.2">
      <c r="F52" s="232"/>
    </row>
    <row r="53" spans="6:16" x14ac:dyDescent="0.2">
      <c r="F53" s="232"/>
      <c r="L53" s="232"/>
    </row>
    <row r="54" spans="6:16" x14ac:dyDescent="0.2">
      <c r="L54" s="232"/>
    </row>
    <row r="56" spans="6:16" x14ac:dyDescent="0.2">
      <c r="L56" s="232"/>
    </row>
    <row r="57" spans="6:16" x14ac:dyDescent="0.2">
      <c r="L57" s="232"/>
    </row>
    <row r="58" spans="6:16" x14ac:dyDescent="0.2">
      <c r="L58" s="232"/>
    </row>
    <row r="59" spans="6:16" x14ac:dyDescent="0.2">
      <c r="L59" s="232"/>
    </row>
    <row r="60" spans="6:16" x14ac:dyDescent="0.2">
      <c r="L60" s="232"/>
    </row>
  </sheetData>
  <sortState ref="F18:P48">
    <sortCondition descending="1" ref="F18:F48"/>
  </sortState>
  <hyperlinks>
    <hyperlink ref="A7" r:id="rId1" xr:uid="{006F1D42-D10E-43FC-B3B6-8034B3B0E925}"/>
  </hyperlinks>
  <pageMargins left="0.7" right="0.7" top="0.75" bottom="0.75" header="0.3" footer="0.3"/>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Blad2"/>
  <dimension ref="A1:W86"/>
  <sheetViews>
    <sheetView zoomScaleNormal="100" workbookViewId="0">
      <pane xSplit="1" topLeftCell="B1" activePane="topRight" state="frozen"/>
      <selection activeCell="A10" sqref="A10"/>
      <selection pane="topRight"/>
    </sheetView>
  </sheetViews>
  <sheetFormatPr defaultColWidth="8.7109375" defaultRowHeight="12.75" x14ac:dyDescent="0.2"/>
  <cols>
    <col min="1" max="1" width="30.42578125" style="22" customWidth="1"/>
    <col min="2" max="2" width="10.85546875" style="22" customWidth="1"/>
    <col min="3" max="11" width="8.7109375" style="22"/>
    <col min="12" max="12" width="9.140625" style="22" customWidth="1"/>
    <col min="13" max="15" width="8.7109375" style="22"/>
    <col min="16" max="17" width="8.7109375" style="22" customWidth="1"/>
    <col min="18" max="19" width="8.7109375" style="22"/>
    <col min="20" max="20" width="11.42578125" style="22" customWidth="1"/>
    <col min="21" max="21" width="8.7109375" style="22"/>
    <col min="22" max="22" width="10.5703125" style="22" customWidth="1"/>
    <col min="23" max="23" width="10.85546875" style="22" customWidth="1"/>
    <col min="24" max="16384" width="8.7109375" style="22"/>
  </cols>
  <sheetData>
    <row r="1" spans="1:23" ht="30" customHeight="1" x14ac:dyDescent="0.2">
      <c r="A1" s="182" t="s">
        <v>225</v>
      </c>
      <c r="B1" s="180"/>
      <c r="C1" s="180"/>
      <c r="D1" s="180"/>
      <c r="E1" s="180"/>
      <c r="F1" s="180"/>
      <c r="G1" s="180"/>
      <c r="H1" s="180"/>
      <c r="I1" s="180"/>
      <c r="J1" s="180"/>
      <c r="K1" s="180"/>
      <c r="L1" s="180"/>
      <c r="M1" s="180"/>
      <c r="N1" s="180"/>
      <c r="O1" s="180"/>
      <c r="P1" s="180"/>
      <c r="Q1" s="180"/>
      <c r="R1" s="180"/>
      <c r="S1" s="180"/>
      <c r="T1" s="180"/>
      <c r="U1" s="180"/>
      <c r="V1" s="180"/>
      <c r="W1" s="180"/>
    </row>
    <row r="2" spans="1:23" ht="12.75" customHeight="1" x14ac:dyDescent="0.2">
      <c r="A2" s="333" t="s">
        <v>194</v>
      </c>
      <c r="B2" s="333"/>
      <c r="C2" s="333"/>
      <c r="D2" s="333"/>
      <c r="E2" s="333"/>
      <c r="F2" s="333"/>
      <c r="G2" s="333"/>
      <c r="H2" s="333"/>
      <c r="I2" s="333"/>
      <c r="J2" s="333"/>
      <c r="K2" s="333"/>
    </row>
    <row r="3" spans="1:23" x14ac:dyDescent="0.2">
      <c r="A3" s="333"/>
      <c r="B3" s="333"/>
      <c r="C3" s="333"/>
      <c r="D3" s="333"/>
      <c r="E3" s="333"/>
      <c r="F3" s="333"/>
      <c r="G3" s="333"/>
      <c r="H3" s="333"/>
      <c r="I3" s="333"/>
      <c r="J3" s="333"/>
      <c r="K3" s="333"/>
    </row>
    <row r="4" spans="1:23" x14ac:dyDescent="0.2">
      <c r="A4" s="196" t="s">
        <v>195</v>
      </c>
      <c r="B4" s="271" t="s">
        <v>245</v>
      </c>
    </row>
    <row r="5" spans="1:23" ht="9.75" customHeight="1" x14ac:dyDescent="0.2"/>
    <row r="6" spans="1:23" ht="7.5" hidden="1" customHeight="1" x14ac:dyDescent="0.2"/>
    <row r="7" spans="1:23" ht="55.5" customHeight="1" x14ac:dyDescent="0.2">
      <c r="A7" s="113"/>
      <c r="B7" s="223" t="s">
        <v>145</v>
      </c>
      <c r="C7" s="131"/>
      <c r="D7" s="131"/>
      <c r="E7" s="131"/>
      <c r="F7" s="132"/>
      <c r="G7" s="223" t="s">
        <v>146</v>
      </c>
      <c r="H7" s="131"/>
      <c r="I7" s="131"/>
      <c r="J7" s="131"/>
      <c r="K7" s="131"/>
      <c r="L7" s="131"/>
      <c r="M7" s="132"/>
      <c r="N7" s="120"/>
      <c r="O7" s="177" t="s">
        <v>147</v>
      </c>
      <c r="P7" s="131" t="s">
        <v>148</v>
      </c>
      <c r="Q7" s="131"/>
      <c r="R7" s="113"/>
      <c r="S7" s="131" t="s">
        <v>149</v>
      </c>
      <c r="T7" s="131"/>
      <c r="U7" s="132"/>
      <c r="V7" s="222" t="s">
        <v>167</v>
      </c>
      <c r="W7" s="177" t="s">
        <v>165</v>
      </c>
    </row>
    <row r="8" spans="1:23" ht="32.450000000000003" customHeight="1" x14ac:dyDescent="0.2">
      <c r="A8" s="122"/>
      <c r="B8" s="209" t="s">
        <v>150</v>
      </c>
      <c r="C8" s="209" t="s">
        <v>151</v>
      </c>
      <c r="D8" s="209" t="s">
        <v>41</v>
      </c>
      <c r="E8" s="209" t="s">
        <v>100</v>
      </c>
      <c r="F8" s="210" t="s">
        <v>152</v>
      </c>
      <c r="G8" s="209" t="s">
        <v>153</v>
      </c>
      <c r="H8" s="209" t="s">
        <v>154</v>
      </c>
      <c r="I8" s="209" t="s">
        <v>183</v>
      </c>
      <c r="J8" s="209" t="s">
        <v>155</v>
      </c>
      <c r="K8" s="209" t="s">
        <v>108</v>
      </c>
      <c r="L8" s="209" t="s">
        <v>40</v>
      </c>
      <c r="M8" s="210" t="s">
        <v>156</v>
      </c>
      <c r="N8" s="211" t="s">
        <v>210</v>
      </c>
      <c r="O8" s="211" t="s">
        <v>112</v>
      </c>
      <c r="P8" s="209" t="s">
        <v>157</v>
      </c>
      <c r="Q8" s="209" t="s">
        <v>158</v>
      </c>
      <c r="R8" s="210" t="s">
        <v>112</v>
      </c>
      <c r="S8" s="209" t="s">
        <v>159</v>
      </c>
      <c r="T8" s="209" t="s">
        <v>116</v>
      </c>
      <c r="U8" s="210" t="s">
        <v>112</v>
      </c>
      <c r="V8" s="224" t="s">
        <v>164</v>
      </c>
      <c r="W8" s="225" t="s">
        <v>166</v>
      </c>
    </row>
    <row r="9" spans="1:23" x14ac:dyDescent="0.2">
      <c r="A9" s="124" t="s">
        <v>42</v>
      </c>
      <c r="B9" s="98"/>
      <c r="C9" s="125"/>
      <c r="D9" s="98"/>
      <c r="E9" s="125"/>
      <c r="F9" s="126"/>
      <c r="G9" s="125"/>
      <c r="H9" s="125"/>
      <c r="I9" s="125"/>
      <c r="J9" s="125"/>
      <c r="K9" s="125"/>
      <c r="L9" s="125"/>
      <c r="M9" s="126"/>
      <c r="N9" s="127"/>
      <c r="O9" s="127"/>
      <c r="P9" s="125"/>
      <c r="Q9" s="125"/>
      <c r="R9" s="109"/>
      <c r="S9" s="125"/>
      <c r="T9" s="125"/>
      <c r="U9" s="109"/>
      <c r="V9" s="127"/>
      <c r="W9" s="128"/>
    </row>
    <row r="10" spans="1:23" x14ac:dyDescent="0.2">
      <c r="A10" s="129" t="s">
        <v>4</v>
      </c>
      <c r="B10" s="272">
        <v>4644032</v>
      </c>
      <c r="C10" s="272">
        <v>757592</v>
      </c>
      <c r="D10" s="272">
        <v>2864485</v>
      </c>
      <c r="E10" s="272">
        <v>116382</v>
      </c>
      <c r="F10" s="273">
        <v>8382491</v>
      </c>
      <c r="G10" s="272">
        <v>5731532</v>
      </c>
      <c r="H10" s="272">
        <v>939078</v>
      </c>
      <c r="I10" s="11">
        <v>303113</v>
      </c>
      <c r="J10" s="274">
        <v>1273814</v>
      </c>
      <c r="K10" s="272">
        <v>24774</v>
      </c>
      <c r="L10" s="272">
        <v>250957</v>
      </c>
      <c r="M10" s="273">
        <v>8523268</v>
      </c>
      <c r="N10" s="275">
        <v>-140777</v>
      </c>
      <c r="O10" s="276"/>
      <c r="P10" s="277"/>
      <c r="Q10" s="277"/>
      <c r="R10" s="273">
        <v>0</v>
      </c>
      <c r="S10" s="278">
        <v>600366</v>
      </c>
      <c r="T10" s="278">
        <v>600366</v>
      </c>
      <c r="U10" s="273">
        <v>0</v>
      </c>
      <c r="V10" s="275">
        <v>-140777</v>
      </c>
      <c r="W10" s="275">
        <v>859482</v>
      </c>
    </row>
    <row r="11" spans="1:23" x14ac:dyDescent="0.2">
      <c r="A11" s="129" t="s">
        <v>5</v>
      </c>
      <c r="B11" s="279">
        <v>5272115</v>
      </c>
      <c r="C11" s="279">
        <v>939899</v>
      </c>
      <c r="D11" s="279">
        <v>3932498</v>
      </c>
      <c r="E11" s="279">
        <v>223119</v>
      </c>
      <c r="F11" s="273">
        <v>10367631</v>
      </c>
      <c r="G11" s="279">
        <v>6558450</v>
      </c>
      <c r="H11" s="279">
        <v>1391170</v>
      </c>
      <c r="I11" s="13">
        <v>492840</v>
      </c>
      <c r="J11" s="274">
        <v>1332226</v>
      </c>
      <c r="K11" s="279">
        <v>21662</v>
      </c>
      <c r="L11" s="272">
        <v>554127</v>
      </c>
      <c r="M11" s="273">
        <v>10350475</v>
      </c>
      <c r="N11" s="275">
        <v>17156</v>
      </c>
      <c r="O11" s="276">
        <v>0</v>
      </c>
      <c r="P11" s="277"/>
      <c r="Q11" s="277"/>
      <c r="R11" s="273">
        <v>0</v>
      </c>
      <c r="S11" s="278">
        <v>471133</v>
      </c>
      <c r="T11" s="278">
        <v>471133</v>
      </c>
      <c r="U11" s="273">
        <v>0</v>
      </c>
      <c r="V11" s="275">
        <v>17156</v>
      </c>
      <c r="W11" s="275">
        <v>2001018</v>
      </c>
    </row>
    <row r="12" spans="1:23" x14ac:dyDescent="0.2">
      <c r="A12" s="129" t="s">
        <v>6</v>
      </c>
      <c r="B12" s="272">
        <v>4768372</v>
      </c>
      <c r="C12" s="272">
        <v>612312</v>
      </c>
      <c r="D12" s="272">
        <v>2272842</v>
      </c>
      <c r="E12" s="272">
        <v>156566</v>
      </c>
      <c r="F12" s="273">
        <v>7810092</v>
      </c>
      <c r="G12" s="272">
        <v>4868280</v>
      </c>
      <c r="H12" s="272">
        <v>783018</v>
      </c>
      <c r="I12" s="274">
        <v>616127</v>
      </c>
      <c r="J12" s="272">
        <v>1320522</v>
      </c>
      <c r="K12" s="279">
        <v>35949</v>
      </c>
      <c r="L12" s="272">
        <v>215198</v>
      </c>
      <c r="M12" s="273">
        <v>7839094</v>
      </c>
      <c r="N12" s="275">
        <v>-29002</v>
      </c>
      <c r="O12" s="276"/>
      <c r="P12" s="277"/>
      <c r="Q12" s="277"/>
      <c r="R12" s="273">
        <v>0</v>
      </c>
      <c r="S12" s="278">
        <v>293498</v>
      </c>
      <c r="T12" s="278">
        <v>293498</v>
      </c>
      <c r="U12" s="273">
        <v>0</v>
      </c>
      <c r="V12" s="275">
        <v>-29002</v>
      </c>
      <c r="W12" s="275">
        <v>1552698</v>
      </c>
    </row>
    <row r="13" spans="1:23" x14ac:dyDescent="0.2">
      <c r="A13" s="129" t="s">
        <v>7</v>
      </c>
      <c r="B13" s="280">
        <v>3767402.0326899998</v>
      </c>
      <c r="C13" s="13">
        <v>491894.36476999999</v>
      </c>
      <c r="D13" s="13">
        <v>1783853.7457400002</v>
      </c>
      <c r="E13" s="13">
        <v>86272.920589999994</v>
      </c>
      <c r="F13" s="273">
        <v>6129423.06379</v>
      </c>
      <c r="G13" s="280">
        <v>4124123.66971</v>
      </c>
      <c r="H13" s="13">
        <v>973788.01212999993</v>
      </c>
      <c r="I13" s="13"/>
      <c r="J13" s="13">
        <v>871995.87437000009</v>
      </c>
      <c r="K13" s="13">
        <v>26830.779630000001</v>
      </c>
      <c r="L13" s="13">
        <v>192604.44805000001</v>
      </c>
      <c r="M13" s="273">
        <v>6189342.7838899996</v>
      </c>
      <c r="N13" s="275">
        <v>-59919.720099999198</v>
      </c>
      <c r="O13" s="164"/>
      <c r="P13" s="277"/>
      <c r="Q13" s="277"/>
      <c r="R13" s="277">
        <v>0</v>
      </c>
      <c r="S13" s="280">
        <v>439004.19383999996</v>
      </c>
      <c r="T13" s="11">
        <v>439004.19384000002</v>
      </c>
      <c r="U13" s="273">
        <v>0</v>
      </c>
      <c r="V13" s="275">
        <v>-59919.720099999198</v>
      </c>
      <c r="W13" s="275">
        <v>678123</v>
      </c>
    </row>
    <row r="14" spans="1:23" x14ac:dyDescent="0.2">
      <c r="A14" s="129" t="s">
        <v>8</v>
      </c>
      <c r="B14" s="272">
        <v>3153269</v>
      </c>
      <c r="C14" s="272">
        <v>735112</v>
      </c>
      <c r="D14" s="272">
        <v>1190407</v>
      </c>
      <c r="E14" s="272">
        <v>80002</v>
      </c>
      <c r="F14" s="273">
        <v>5158790</v>
      </c>
      <c r="G14" s="272">
        <v>3377450</v>
      </c>
      <c r="H14" s="272">
        <v>529092</v>
      </c>
      <c r="I14" s="274">
        <v>372862</v>
      </c>
      <c r="J14" s="272">
        <v>815841</v>
      </c>
      <c r="K14" s="272">
        <v>22752</v>
      </c>
      <c r="L14" s="272">
        <v>226454</v>
      </c>
      <c r="M14" s="273">
        <v>5344451</v>
      </c>
      <c r="N14" s="275">
        <v>-185661</v>
      </c>
      <c r="O14" s="276"/>
      <c r="P14" s="277"/>
      <c r="Q14" s="277"/>
      <c r="R14" s="273">
        <v>0</v>
      </c>
      <c r="S14" s="278">
        <v>221190</v>
      </c>
      <c r="T14" s="278">
        <v>221190</v>
      </c>
      <c r="U14" s="273">
        <v>0</v>
      </c>
      <c r="V14" s="275">
        <v>-185661</v>
      </c>
      <c r="W14" s="275">
        <v>981289</v>
      </c>
    </row>
    <row r="15" spans="1:23" x14ac:dyDescent="0.2">
      <c r="A15" s="129" t="s">
        <v>9</v>
      </c>
      <c r="B15" s="272">
        <v>2978127</v>
      </c>
      <c r="C15" s="272">
        <v>306676</v>
      </c>
      <c r="D15" s="272">
        <v>1563758</v>
      </c>
      <c r="E15" s="272">
        <v>91414</v>
      </c>
      <c r="F15" s="273">
        <v>4939975</v>
      </c>
      <c r="G15" s="272">
        <v>3215426</v>
      </c>
      <c r="H15" s="272">
        <v>628317</v>
      </c>
      <c r="I15" s="13">
        <v>245668</v>
      </c>
      <c r="J15" s="13">
        <v>629631</v>
      </c>
      <c r="K15" s="272">
        <v>16444</v>
      </c>
      <c r="L15" s="272">
        <v>185064</v>
      </c>
      <c r="M15" s="273">
        <v>4920550</v>
      </c>
      <c r="N15" s="275">
        <v>19425</v>
      </c>
      <c r="O15" s="276"/>
      <c r="P15" s="277"/>
      <c r="Q15" s="277"/>
      <c r="R15" s="273">
        <v>0</v>
      </c>
      <c r="S15" s="278">
        <v>668738</v>
      </c>
      <c r="T15" s="278">
        <v>668738</v>
      </c>
      <c r="U15" s="273">
        <v>0</v>
      </c>
      <c r="V15" s="275">
        <v>19425</v>
      </c>
      <c r="W15" s="275">
        <v>1176882</v>
      </c>
    </row>
    <row r="16" spans="1:23" x14ac:dyDescent="0.2">
      <c r="A16" s="129" t="s">
        <v>10</v>
      </c>
      <c r="B16" s="272">
        <v>3349039.8560000099</v>
      </c>
      <c r="C16" s="272">
        <v>1054904.7547599969</v>
      </c>
      <c r="D16" s="272">
        <v>3735023.3917300003</v>
      </c>
      <c r="E16" s="272">
        <v>260374.53185000099</v>
      </c>
      <c r="F16" s="273">
        <v>8399342.5343400091</v>
      </c>
      <c r="G16" s="272">
        <v>4215643.9927200368</v>
      </c>
      <c r="H16" s="272">
        <v>1074345.2361099951</v>
      </c>
      <c r="I16" s="11">
        <v>678762</v>
      </c>
      <c r="J16" s="11">
        <v>1791506.4355499859</v>
      </c>
      <c r="K16" s="272">
        <v>69710.9902599997</v>
      </c>
      <c r="L16" s="272">
        <v>314615.50293000101</v>
      </c>
      <c r="M16" s="273">
        <v>8144584.1575700184</v>
      </c>
      <c r="N16" s="275">
        <v>254758.37676997931</v>
      </c>
      <c r="O16" s="276"/>
      <c r="P16" s="277"/>
      <c r="Q16" s="277"/>
      <c r="R16" s="273">
        <v>0</v>
      </c>
      <c r="S16" s="278">
        <v>196815.24254000001</v>
      </c>
      <c r="T16" s="278">
        <v>196815.24254000001</v>
      </c>
      <c r="U16" s="273">
        <v>0</v>
      </c>
      <c r="V16" s="275">
        <v>254758.37676997931</v>
      </c>
      <c r="W16" s="275">
        <v>1897900.2256</v>
      </c>
    </row>
    <row r="17" spans="1:23" x14ac:dyDescent="0.2">
      <c r="A17" s="129" t="s">
        <v>11</v>
      </c>
      <c r="B17" s="272">
        <v>2741228.0462999996</v>
      </c>
      <c r="C17" s="272">
        <v>739783.16856999998</v>
      </c>
      <c r="D17" s="272">
        <v>1942865.1822499998</v>
      </c>
      <c r="E17" s="272">
        <v>59724.029190000001</v>
      </c>
      <c r="F17" s="273">
        <v>5483600.4263099991</v>
      </c>
      <c r="G17" s="272">
        <v>3502420.4099900001</v>
      </c>
      <c r="H17" s="272">
        <v>1078503.0921199999</v>
      </c>
      <c r="I17" s="277"/>
      <c r="J17" s="272">
        <v>884841.82709999999</v>
      </c>
      <c r="K17" s="272">
        <v>23859.4143</v>
      </c>
      <c r="L17" s="272">
        <v>252056.60717999999</v>
      </c>
      <c r="M17" s="273">
        <v>5741681.3506900007</v>
      </c>
      <c r="N17" s="275">
        <v>-258080.92437999998</v>
      </c>
      <c r="O17" s="276"/>
      <c r="P17" s="277"/>
      <c r="Q17" s="277"/>
      <c r="R17" s="273">
        <v>0</v>
      </c>
      <c r="S17" s="278">
        <v>883353.40344999998</v>
      </c>
      <c r="T17" s="278">
        <v>883353.40344999998</v>
      </c>
      <c r="U17" s="273">
        <v>0</v>
      </c>
      <c r="V17" s="275">
        <v>-258080.92437999998</v>
      </c>
      <c r="W17" s="275">
        <v>710622.21186000004</v>
      </c>
    </row>
    <row r="18" spans="1:23" x14ac:dyDescent="0.2">
      <c r="A18" s="129" t="s">
        <v>14</v>
      </c>
      <c r="B18" s="272">
        <v>2064480.3810000001</v>
      </c>
      <c r="C18" s="272">
        <v>442227.14149821398</v>
      </c>
      <c r="D18" s="13">
        <v>1727300.9991399953</v>
      </c>
      <c r="E18" s="272">
        <v>18447.638200000038</v>
      </c>
      <c r="F18" s="273">
        <v>4252456.1598382089</v>
      </c>
      <c r="G18" s="272">
        <v>2623282.9902287871</v>
      </c>
      <c r="H18" s="272">
        <v>523664.39197374944</v>
      </c>
      <c r="I18" s="6"/>
      <c r="J18" s="277">
        <v>864700.95031619188</v>
      </c>
      <c r="K18" s="272">
        <v>19782.209250141619</v>
      </c>
      <c r="L18" s="272">
        <v>158611.79538113522</v>
      </c>
      <c r="M18" s="273">
        <v>4190042.3371500052</v>
      </c>
      <c r="N18" s="275">
        <v>62413.822688211265</v>
      </c>
      <c r="O18" s="275"/>
      <c r="P18" s="277"/>
      <c r="Q18" s="277"/>
      <c r="R18" s="273">
        <v>0</v>
      </c>
      <c r="S18" s="277">
        <v>0</v>
      </c>
      <c r="T18" s="277"/>
      <c r="U18" s="273">
        <v>0</v>
      </c>
      <c r="V18" s="275">
        <v>62413.822688211265</v>
      </c>
      <c r="W18" s="275">
        <v>869749</v>
      </c>
    </row>
    <row r="19" spans="1:23" x14ac:dyDescent="0.2">
      <c r="A19" s="129" t="s">
        <v>12</v>
      </c>
      <c r="B19" s="272">
        <v>1176690.8</v>
      </c>
      <c r="C19" s="272">
        <v>129639.37289</v>
      </c>
      <c r="D19" s="272">
        <v>634128.98106999847</v>
      </c>
      <c r="E19" s="272">
        <v>45642.75015999988</v>
      </c>
      <c r="F19" s="273">
        <v>1986101.9041199982</v>
      </c>
      <c r="G19" s="272">
        <v>1367033.4595900259</v>
      </c>
      <c r="H19" s="272">
        <v>210445.55636000057</v>
      </c>
      <c r="I19" s="277"/>
      <c r="J19" s="272">
        <v>392780.31839999638</v>
      </c>
      <c r="K19" s="272">
        <v>14107.961460000381</v>
      </c>
      <c r="L19" s="272">
        <v>51626.989310000034</v>
      </c>
      <c r="M19" s="273">
        <v>2035994.2851200234</v>
      </c>
      <c r="N19" s="275">
        <v>-49892.381000024936</v>
      </c>
      <c r="O19" s="276"/>
      <c r="P19" s="277"/>
      <c r="Q19" s="277"/>
      <c r="R19" s="273">
        <v>0</v>
      </c>
      <c r="S19" s="278">
        <v>81487.030929999994</v>
      </c>
      <c r="T19" s="278">
        <v>81487.030929999994</v>
      </c>
      <c r="U19" s="273">
        <v>0</v>
      </c>
      <c r="V19" s="275">
        <v>-49892.381000024936</v>
      </c>
      <c r="W19" s="275">
        <v>678889</v>
      </c>
    </row>
    <row r="20" spans="1:23" x14ac:dyDescent="0.2">
      <c r="A20" s="129" t="s">
        <v>26</v>
      </c>
      <c r="B20" s="272">
        <v>109039</v>
      </c>
      <c r="C20" s="272">
        <v>74549</v>
      </c>
      <c r="D20" s="272">
        <v>475677</v>
      </c>
      <c r="E20" s="272">
        <v>0</v>
      </c>
      <c r="F20" s="273">
        <v>659265</v>
      </c>
      <c r="G20" s="281">
        <v>399040</v>
      </c>
      <c r="H20" s="272">
        <v>159470</v>
      </c>
      <c r="I20" s="277"/>
      <c r="J20" s="272">
        <v>141824</v>
      </c>
      <c r="K20" s="272">
        <v>1230</v>
      </c>
      <c r="L20" s="272">
        <v>309</v>
      </c>
      <c r="M20" s="273">
        <v>701873</v>
      </c>
      <c r="N20" s="275">
        <v>-42608</v>
      </c>
      <c r="O20" s="276"/>
      <c r="P20" s="277"/>
      <c r="Q20" s="277"/>
      <c r="R20" s="273">
        <v>0</v>
      </c>
      <c r="S20" s="277">
        <v>0</v>
      </c>
      <c r="T20" s="277"/>
      <c r="U20" s="273">
        <v>0</v>
      </c>
      <c r="V20" s="275">
        <v>-42608</v>
      </c>
      <c r="W20" s="275">
        <v>332735</v>
      </c>
    </row>
    <row r="21" spans="1:23" x14ac:dyDescent="0.2">
      <c r="A21" s="40" t="s">
        <v>242</v>
      </c>
      <c r="B21" s="281">
        <v>2099194</v>
      </c>
      <c r="C21" s="272">
        <v>889240</v>
      </c>
      <c r="D21" s="272">
        <v>1323464</v>
      </c>
      <c r="E21" s="272">
        <v>69741</v>
      </c>
      <c r="F21" s="273">
        <v>4381639</v>
      </c>
      <c r="G21" s="281">
        <v>2651492</v>
      </c>
      <c r="H21" s="272">
        <v>457767</v>
      </c>
      <c r="I21" s="277"/>
      <c r="J21" s="272">
        <v>1023854</v>
      </c>
      <c r="K21" s="272">
        <v>64017</v>
      </c>
      <c r="L21" s="272">
        <v>193320</v>
      </c>
      <c r="M21" s="273">
        <v>4390450</v>
      </c>
      <c r="N21" s="275">
        <v>-8811</v>
      </c>
      <c r="O21" s="276"/>
      <c r="P21" s="277"/>
      <c r="Q21" s="277"/>
      <c r="R21" s="273">
        <v>0</v>
      </c>
      <c r="S21" s="278">
        <v>179525</v>
      </c>
      <c r="T21" s="278">
        <v>179525</v>
      </c>
      <c r="U21" s="273">
        <v>0</v>
      </c>
      <c r="V21" s="275">
        <v>-8811</v>
      </c>
      <c r="W21" s="275">
        <v>698932</v>
      </c>
    </row>
    <row r="22" spans="1:23" x14ac:dyDescent="0.2">
      <c r="A22" s="40" t="s">
        <v>34</v>
      </c>
      <c r="B22" s="281">
        <v>1061841</v>
      </c>
      <c r="C22" s="272">
        <v>92862</v>
      </c>
      <c r="D22" s="272">
        <v>206290</v>
      </c>
      <c r="E22" s="272">
        <v>17222</v>
      </c>
      <c r="F22" s="273">
        <v>1378215</v>
      </c>
      <c r="G22" s="281">
        <v>1039882</v>
      </c>
      <c r="H22" s="272">
        <v>147735</v>
      </c>
      <c r="I22" s="272"/>
      <c r="J22" s="272">
        <v>177652</v>
      </c>
      <c r="K22" s="272">
        <v>3125</v>
      </c>
      <c r="L22" s="272">
        <v>25969</v>
      </c>
      <c r="M22" s="273">
        <v>1394363</v>
      </c>
      <c r="N22" s="275">
        <v>-16148</v>
      </c>
      <c r="O22" s="276"/>
      <c r="P22" s="277"/>
      <c r="Q22" s="277"/>
      <c r="R22" s="273">
        <v>0</v>
      </c>
      <c r="S22" s="278">
        <v>42680</v>
      </c>
      <c r="T22" s="278">
        <v>42680</v>
      </c>
      <c r="U22" s="273">
        <v>0</v>
      </c>
      <c r="V22" s="275">
        <v>-16148</v>
      </c>
      <c r="W22" s="275">
        <v>226035</v>
      </c>
    </row>
    <row r="23" spans="1:23" x14ac:dyDescent="0.2">
      <c r="A23" s="40" t="s">
        <v>73</v>
      </c>
      <c r="B23" s="281">
        <v>1625908</v>
      </c>
      <c r="C23" s="272">
        <v>368456</v>
      </c>
      <c r="D23" s="272">
        <v>337970</v>
      </c>
      <c r="E23" s="272">
        <v>33144</v>
      </c>
      <c r="F23" s="273">
        <v>2365478</v>
      </c>
      <c r="G23" s="281">
        <v>1573167</v>
      </c>
      <c r="H23" s="272">
        <v>272274</v>
      </c>
      <c r="I23" s="11"/>
      <c r="J23" s="272">
        <v>442239</v>
      </c>
      <c r="K23" s="272">
        <v>5454</v>
      </c>
      <c r="L23" s="272">
        <v>44825</v>
      </c>
      <c r="M23" s="273">
        <v>2337959</v>
      </c>
      <c r="N23" s="275">
        <v>27519</v>
      </c>
      <c r="O23" s="275"/>
      <c r="P23" s="277"/>
      <c r="Q23" s="277"/>
      <c r="R23" s="273">
        <v>0</v>
      </c>
      <c r="S23" s="278">
        <v>87121</v>
      </c>
      <c r="T23" s="278">
        <v>87121</v>
      </c>
      <c r="U23" s="273">
        <v>0</v>
      </c>
      <c r="V23" s="275">
        <v>27519</v>
      </c>
      <c r="W23" s="275">
        <v>343449</v>
      </c>
    </row>
    <row r="24" spans="1:23" x14ac:dyDescent="0.2">
      <c r="A24" s="40" t="s">
        <v>35</v>
      </c>
      <c r="B24" s="281">
        <v>1315913</v>
      </c>
      <c r="C24" s="272">
        <v>82499</v>
      </c>
      <c r="D24" s="272">
        <v>273267</v>
      </c>
      <c r="E24" s="272">
        <v>23786</v>
      </c>
      <c r="F24" s="273">
        <v>1695465</v>
      </c>
      <c r="G24" s="281">
        <v>1114979</v>
      </c>
      <c r="H24" s="272">
        <v>238092</v>
      </c>
      <c r="I24" s="272">
        <v>87726</v>
      </c>
      <c r="J24" s="272">
        <v>237607</v>
      </c>
      <c r="K24" s="14">
        <v>7230</v>
      </c>
      <c r="L24" s="272">
        <v>48498</v>
      </c>
      <c r="M24" s="273">
        <v>1734132</v>
      </c>
      <c r="N24" s="275">
        <v>-38667</v>
      </c>
      <c r="O24" s="275"/>
      <c r="P24" s="277"/>
      <c r="Q24" s="277"/>
      <c r="R24" s="273">
        <v>0</v>
      </c>
      <c r="S24" s="278">
        <v>47738</v>
      </c>
      <c r="T24" s="278">
        <v>47738</v>
      </c>
      <c r="U24" s="273">
        <v>0</v>
      </c>
      <c r="V24" s="275">
        <v>-38667</v>
      </c>
      <c r="W24" s="275">
        <v>249111</v>
      </c>
    </row>
    <row r="25" spans="1:23" x14ac:dyDescent="0.2">
      <c r="A25" s="129" t="s">
        <v>44</v>
      </c>
      <c r="B25" s="272">
        <v>931474.77399999998</v>
      </c>
      <c r="C25" s="272">
        <v>44571.157890000002</v>
      </c>
      <c r="D25" s="272">
        <v>205723.97648000001</v>
      </c>
      <c r="E25" s="272">
        <v>20916.496449999999</v>
      </c>
      <c r="F25" s="273">
        <v>1202686.4048200001</v>
      </c>
      <c r="G25" s="281">
        <v>839411.0721100003</v>
      </c>
      <c r="H25" s="272">
        <v>134703.98037</v>
      </c>
      <c r="I25" s="272"/>
      <c r="J25" s="272">
        <v>175959.63363999996</v>
      </c>
      <c r="K25" s="272">
        <v>3262.9717500000052</v>
      </c>
      <c r="L25" s="272">
        <v>29566.191270000025</v>
      </c>
      <c r="M25" s="273">
        <v>1182903.8491400003</v>
      </c>
      <c r="N25" s="275">
        <v>19782.555679999907</v>
      </c>
      <c r="O25" s="275"/>
      <c r="P25" s="277"/>
      <c r="Q25" s="277"/>
      <c r="R25" s="273">
        <v>0</v>
      </c>
      <c r="S25" s="278">
        <v>27201.010429999998</v>
      </c>
      <c r="T25" s="278">
        <v>27201.010430000002</v>
      </c>
      <c r="U25" s="273">
        <v>0</v>
      </c>
      <c r="V25" s="275">
        <v>19782.555679999907</v>
      </c>
      <c r="W25" s="275">
        <v>382401.51192100003</v>
      </c>
    </row>
    <row r="26" spans="1:23" x14ac:dyDescent="0.2">
      <c r="A26" s="129" t="s">
        <v>142</v>
      </c>
      <c r="B26" s="272">
        <v>1433191.997</v>
      </c>
      <c r="C26" s="272">
        <v>325562.83299000002</v>
      </c>
      <c r="D26" s="13">
        <v>272861.99852999998</v>
      </c>
      <c r="E26" s="272">
        <v>26285.880010000001</v>
      </c>
      <c r="F26" s="273">
        <v>2057902.7085299999</v>
      </c>
      <c r="G26" s="281">
        <v>1407365.9206500018</v>
      </c>
      <c r="H26" s="272">
        <v>307709.24589000002</v>
      </c>
      <c r="I26" s="277"/>
      <c r="J26" s="272">
        <v>285205.4454300002</v>
      </c>
      <c r="K26" s="272">
        <v>12262.377899999999</v>
      </c>
      <c r="L26" s="272">
        <v>74016.585949999993</v>
      </c>
      <c r="M26" s="273">
        <v>2086559.5758200022</v>
      </c>
      <c r="N26" s="275">
        <v>-28656.867290001472</v>
      </c>
      <c r="O26" s="275"/>
      <c r="P26" s="277"/>
      <c r="Q26" s="277"/>
      <c r="R26" s="273">
        <v>0</v>
      </c>
      <c r="S26" s="278">
        <v>52785.638270000003</v>
      </c>
      <c r="T26" s="278">
        <v>52785.638269999996</v>
      </c>
      <c r="U26" s="273">
        <v>0</v>
      </c>
      <c r="V26" s="275">
        <v>-28656.867290001472</v>
      </c>
      <c r="W26" s="275">
        <v>312363.28999999998</v>
      </c>
    </row>
    <row r="27" spans="1:23" x14ac:dyDescent="0.2">
      <c r="A27" s="129" t="s">
        <v>205</v>
      </c>
      <c r="B27" s="272">
        <v>984512</v>
      </c>
      <c r="C27" s="272">
        <v>52450</v>
      </c>
      <c r="D27" s="13">
        <v>264498</v>
      </c>
      <c r="E27" s="272">
        <v>30913</v>
      </c>
      <c r="F27" s="277">
        <v>1332373</v>
      </c>
      <c r="G27" s="281">
        <v>933944</v>
      </c>
      <c r="H27" s="272">
        <v>146191</v>
      </c>
      <c r="I27" s="277"/>
      <c r="J27" s="272">
        <v>209156</v>
      </c>
      <c r="K27" s="272">
        <v>4039</v>
      </c>
      <c r="L27" s="272">
        <v>34410</v>
      </c>
      <c r="M27" s="273">
        <v>1327740</v>
      </c>
      <c r="N27" s="275">
        <v>4634</v>
      </c>
      <c r="O27" s="275"/>
      <c r="P27" s="277"/>
      <c r="Q27" s="277"/>
      <c r="R27" s="273">
        <v>0</v>
      </c>
      <c r="S27" s="278">
        <v>38756</v>
      </c>
      <c r="T27" s="278">
        <v>38756</v>
      </c>
      <c r="U27" s="273">
        <v>0</v>
      </c>
      <c r="V27" s="277">
        <v>4634</v>
      </c>
      <c r="W27" s="275">
        <v>533246</v>
      </c>
    </row>
    <row r="28" spans="1:23" x14ac:dyDescent="0.2">
      <c r="A28" s="124" t="s">
        <v>134</v>
      </c>
      <c r="B28" s="282"/>
      <c r="C28" s="282"/>
      <c r="D28" s="282"/>
      <c r="E28" s="283"/>
      <c r="F28" s="283"/>
      <c r="G28" s="284"/>
      <c r="H28" s="282"/>
      <c r="I28" s="282"/>
      <c r="J28" s="282"/>
      <c r="K28" s="282"/>
      <c r="L28" s="282"/>
      <c r="M28" s="285"/>
      <c r="N28" s="128"/>
      <c r="O28" s="128"/>
      <c r="P28" s="286"/>
      <c r="Q28" s="286"/>
      <c r="R28" s="285"/>
      <c r="S28" s="99"/>
      <c r="T28" s="99"/>
      <c r="U28" s="285"/>
      <c r="V28" s="99"/>
      <c r="W28" s="128"/>
    </row>
    <row r="29" spans="1:23" x14ac:dyDescent="0.2">
      <c r="A29" s="129" t="s">
        <v>39</v>
      </c>
      <c r="B29" s="272">
        <v>404749</v>
      </c>
      <c r="C29" s="272">
        <v>70297</v>
      </c>
      <c r="D29" s="272">
        <v>87028</v>
      </c>
      <c r="E29" s="6">
        <v>6298</v>
      </c>
      <c r="F29" s="273">
        <v>568372</v>
      </c>
      <c r="G29" s="281">
        <v>426854</v>
      </c>
      <c r="H29" s="272">
        <v>54441</v>
      </c>
      <c r="I29" s="13"/>
      <c r="J29" s="13">
        <v>85037</v>
      </c>
      <c r="K29" s="277">
        <v>1426</v>
      </c>
      <c r="L29" s="272">
        <v>14055</v>
      </c>
      <c r="M29" s="273">
        <v>581813</v>
      </c>
      <c r="N29" s="275">
        <v>-13441</v>
      </c>
      <c r="O29" s="275"/>
      <c r="P29" s="277"/>
      <c r="Q29" s="277"/>
      <c r="R29" s="273">
        <v>0</v>
      </c>
      <c r="S29" s="278">
        <v>8449</v>
      </c>
      <c r="T29" s="278">
        <v>8449</v>
      </c>
      <c r="U29" s="273">
        <v>0</v>
      </c>
      <c r="V29" s="275">
        <v>-13441</v>
      </c>
      <c r="W29" s="275">
        <v>94403</v>
      </c>
    </row>
    <row r="30" spans="1:23" x14ac:dyDescent="0.2">
      <c r="A30" s="129" t="s">
        <v>55</v>
      </c>
      <c r="B30" s="272">
        <v>353355.74900000001</v>
      </c>
      <c r="C30" s="272">
        <v>369249.72400000005</v>
      </c>
      <c r="D30" s="13">
        <v>16602.499</v>
      </c>
      <c r="E30" s="272">
        <v>3401.855</v>
      </c>
      <c r="F30" s="273">
        <v>742609.82699999993</v>
      </c>
      <c r="G30" s="281">
        <v>457238.33199999994</v>
      </c>
      <c r="H30" s="272">
        <v>91876.133999999991</v>
      </c>
      <c r="I30" s="13"/>
      <c r="J30" s="13">
        <v>197053.08000000002</v>
      </c>
      <c r="K30" s="272">
        <v>1526.8049999999998</v>
      </c>
      <c r="L30" s="272">
        <v>9274.7710000000006</v>
      </c>
      <c r="M30" s="273">
        <v>756969.12199999986</v>
      </c>
      <c r="N30" s="275">
        <v>-14359.29499999998</v>
      </c>
      <c r="O30" s="275"/>
      <c r="P30" s="277"/>
      <c r="Q30" s="277"/>
      <c r="R30" s="273">
        <v>0</v>
      </c>
      <c r="S30" s="278">
        <v>6330</v>
      </c>
      <c r="T30" s="278">
        <v>6330</v>
      </c>
      <c r="U30" s="273">
        <v>0</v>
      </c>
      <c r="V30" s="275">
        <v>-14359.29499999998</v>
      </c>
      <c r="W30" s="275">
        <v>69213</v>
      </c>
    </row>
    <row r="31" spans="1:23" x14ac:dyDescent="0.2">
      <c r="A31" s="129" t="s">
        <v>50</v>
      </c>
      <c r="B31" s="272">
        <v>160413</v>
      </c>
      <c r="C31" s="272">
        <v>12145.48</v>
      </c>
      <c r="D31" s="272">
        <v>50365</v>
      </c>
      <c r="E31" s="272">
        <v>3646</v>
      </c>
      <c r="F31" s="273">
        <v>226569.48</v>
      </c>
      <c r="G31" s="281">
        <v>145110</v>
      </c>
      <c r="H31" s="272">
        <v>32178.99999999996</v>
      </c>
      <c r="I31" s="277"/>
      <c r="J31" s="272">
        <v>41331</v>
      </c>
      <c r="K31" s="272">
        <v>394.00000000000045</v>
      </c>
      <c r="L31" s="272">
        <v>4078.9999999999973</v>
      </c>
      <c r="M31" s="273">
        <v>223092.99999999997</v>
      </c>
      <c r="N31" s="275">
        <v>3476.4799999999891</v>
      </c>
      <c r="O31" s="275"/>
      <c r="P31" s="277"/>
      <c r="Q31" s="277"/>
      <c r="R31" s="273">
        <v>0</v>
      </c>
      <c r="S31" s="278">
        <v>27061</v>
      </c>
      <c r="T31" s="278">
        <v>27061</v>
      </c>
      <c r="U31" s="273">
        <v>0</v>
      </c>
      <c r="V31" s="275">
        <v>3476.4799999999891</v>
      </c>
      <c r="W31" s="275">
        <v>40888</v>
      </c>
    </row>
    <row r="32" spans="1:23" x14ac:dyDescent="0.2">
      <c r="A32" s="129" t="s">
        <v>15</v>
      </c>
      <c r="B32" s="272">
        <v>675704.4</v>
      </c>
      <c r="C32" s="272">
        <v>173302.2</v>
      </c>
      <c r="D32" s="272">
        <v>106101</v>
      </c>
      <c r="E32" s="272">
        <v>8789</v>
      </c>
      <c r="F32" s="273">
        <v>963896.60000000009</v>
      </c>
      <c r="G32" s="281">
        <v>652318.9</v>
      </c>
      <c r="H32" s="272">
        <v>132153.29999999999</v>
      </c>
      <c r="I32" s="11"/>
      <c r="J32" s="11">
        <v>182196</v>
      </c>
      <c r="K32" s="272">
        <v>2708</v>
      </c>
      <c r="L32" s="272">
        <v>30831.699999999997</v>
      </c>
      <c r="M32" s="273">
        <v>1000207.8999999999</v>
      </c>
      <c r="N32" s="275">
        <v>-36311.299999999981</v>
      </c>
      <c r="O32" s="276">
        <v>0</v>
      </c>
      <c r="P32" s="277">
        <v>35</v>
      </c>
      <c r="Q32" s="277">
        <v>35</v>
      </c>
      <c r="R32" s="273">
        <v>0</v>
      </c>
      <c r="S32" s="278">
        <v>21560</v>
      </c>
      <c r="T32" s="278">
        <v>21560</v>
      </c>
      <c r="U32" s="273">
        <v>0</v>
      </c>
      <c r="V32" s="275">
        <v>-36311.299999999981</v>
      </c>
      <c r="W32" s="275">
        <v>120650</v>
      </c>
    </row>
    <row r="33" spans="1:23" x14ac:dyDescent="0.2">
      <c r="A33" s="129" t="s">
        <v>16</v>
      </c>
      <c r="B33" s="272">
        <v>590997</v>
      </c>
      <c r="C33" s="272">
        <v>61738</v>
      </c>
      <c r="D33" s="272">
        <v>104512</v>
      </c>
      <c r="E33" s="272">
        <v>9658</v>
      </c>
      <c r="F33" s="273">
        <v>766905</v>
      </c>
      <c r="G33" s="281">
        <v>595462</v>
      </c>
      <c r="H33" s="272">
        <v>59783</v>
      </c>
      <c r="I33" s="277"/>
      <c r="J33" s="272">
        <v>114207</v>
      </c>
      <c r="K33" s="272">
        <v>1667</v>
      </c>
      <c r="L33" s="272">
        <v>11220</v>
      </c>
      <c r="M33" s="273">
        <v>782339</v>
      </c>
      <c r="N33" s="275">
        <v>-15434</v>
      </c>
      <c r="O33" s="275"/>
      <c r="P33" s="277"/>
      <c r="Q33" s="277"/>
      <c r="R33" s="273">
        <v>0</v>
      </c>
      <c r="S33" s="278">
        <v>12288</v>
      </c>
      <c r="T33" s="278">
        <v>12288</v>
      </c>
      <c r="U33" s="273">
        <v>0</v>
      </c>
      <c r="V33" s="275">
        <v>-15434</v>
      </c>
      <c r="W33" s="275">
        <v>59972</v>
      </c>
    </row>
    <row r="34" spans="1:23" x14ac:dyDescent="0.2">
      <c r="A34" s="129" t="s">
        <v>33</v>
      </c>
      <c r="B34" s="272">
        <v>646791</v>
      </c>
      <c r="C34" s="272">
        <v>35752</v>
      </c>
      <c r="D34" s="272">
        <v>79042</v>
      </c>
      <c r="E34" s="272">
        <v>7602</v>
      </c>
      <c r="F34" s="273">
        <v>769187</v>
      </c>
      <c r="G34" s="281">
        <v>565674</v>
      </c>
      <c r="H34" s="272">
        <v>90367</v>
      </c>
      <c r="I34" s="287"/>
      <c r="J34" s="272">
        <v>110441</v>
      </c>
      <c r="K34" s="272">
        <v>1025</v>
      </c>
      <c r="L34" s="272">
        <v>12558</v>
      </c>
      <c r="M34" s="273">
        <v>780065</v>
      </c>
      <c r="N34" s="275">
        <v>-10878</v>
      </c>
      <c r="O34" s="275"/>
      <c r="P34" s="277"/>
      <c r="Q34" s="277"/>
      <c r="R34" s="273">
        <v>0</v>
      </c>
      <c r="S34" s="278">
        <v>8120</v>
      </c>
      <c r="T34" s="278">
        <v>8121</v>
      </c>
      <c r="U34" s="273">
        <v>-1</v>
      </c>
      <c r="V34" s="275">
        <v>-10879</v>
      </c>
      <c r="W34" s="275">
        <v>125873</v>
      </c>
    </row>
    <row r="35" spans="1:23" x14ac:dyDescent="0.2">
      <c r="A35" s="129" t="s">
        <v>17</v>
      </c>
      <c r="B35" s="272">
        <v>566600</v>
      </c>
      <c r="C35" s="272">
        <v>61676</v>
      </c>
      <c r="D35" s="272">
        <v>127864</v>
      </c>
      <c r="E35" s="272">
        <v>10350</v>
      </c>
      <c r="F35" s="273">
        <v>766490</v>
      </c>
      <c r="G35" s="281">
        <v>527992</v>
      </c>
      <c r="H35" s="272">
        <v>95030</v>
      </c>
      <c r="I35" s="287"/>
      <c r="J35" s="272">
        <v>133634</v>
      </c>
      <c r="K35" s="272">
        <v>2721</v>
      </c>
      <c r="L35" s="272">
        <v>25733</v>
      </c>
      <c r="M35" s="273">
        <v>785110</v>
      </c>
      <c r="N35" s="275">
        <v>-18620</v>
      </c>
      <c r="O35" s="276"/>
      <c r="P35" s="277"/>
      <c r="Q35" s="277"/>
      <c r="R35" s="273">
        <v>0</v>
      </c>
      <c r="S35" s="288">
        <v>23922</v>
      </c>
      <c r="T35" s="288">
        <v>23922</v>
      </c>
      <c r="U35" s="273">
        <v>0</v>
      </c>
      <c r="V35" s="275">
        <v>-18620</v>
      </c>
      <c r="W35" s="275">
        <v>145938</v>
      </c>
    </row>
    <row r="36" spans="1:23" x14ac:dyDescent="0.2">
      <c r="A36" s="129" t="s">
        <v>18</v>
      </c>
      <c r="B36" s="272">
        <v>557346</v>
      </c>
      <c r="C36" s="272">
        <v>65281.599999999999</v>
      </c>
      <c r="D36" s="272">
        <v>43594.6</v>
      </c>
      <c r="E36" s="272">
        <v>11826</v>
      </c>
      <c r="F36" s="273">
        <v>678048.2</v>
      </c>
      <c r="G36" s="281">
        <v>486096.8</v>
      </c>
      <c r="H36" s="272">
        <v>59071</v>
      </c>
      <c r="I36" s="277"/>
      <c r="J36" s="272">
        <v>94645</v>
      </c>
      <c r="K36" s="272">
        <v>962</v>
      </c>
      <c r="L36" s="272">
        <v>6597</v>
      </c>
      <c r="M36" s="273">
        <v>647371.80000000005</v>
      </c>
      <c r="N36" s="275">
        <v>30676.400000000009</v>
      </c>
      <c r="O36" s="276"/>
      <c r="P36" s="277"/>
      <c r="Q36" s="277"/>
      <c r="R36" s="273">
        <v>0</v>
      </c>
      <c r="S36" s="278">
        <v>10198.799999999999</v>
      </c>
      <c r="T36" s="278">
        <v>10199</v>
      </c>
      <c r="U36" s="273">
        <v>-0.20000000000072801</v>
      </c>
      <c r="V36" s="275">
        <v>30676.200000000008</v>
      </c>
      <c r="W36" s="275">
        <v>188454</v>
      </c>
    </row>
    <row r="37" spans="1:23" x14ac:dyDescent="0.2">
      <c r="A37" s="129" t="s">
        <v>19</v>
      </c>
      <c r="B37" s="272">
        <v>420635</v>
      </c>
      <c r="C37" s="272">
        <v>37100</v>
      </c>
      <c r="D37" s="272">
        <v>94283</v>
      </c>
      <c r="E37" s="272">
        <v>13103</v>
      </c>
      <c r="F37" s="273">
        <v>565121</v>
      </c>
      <c r="G37" s="281">
        <v>416703</v>
      </c>
      <c r="H37" s="272">
        <v>72536</v>
      </c>
      <c r="I37" s="11"/>
      <c r="J37" s="289">
        <v>73616</v>
      </c>
      <c r="K37" s="272">
        <v>1718</v>
      </c>
      <c r="L37" s="272">
        <v>18375</v>
      </c>
      <c r="M37" s="273">
        <v>582948</v>
      </c>
      <c r="N37" s="275">
        <v>-17827</v>
      </c>
      <c r="O37" s="275"/>
      <c r="P37" s="277"/>
      <c r="Q37" s="277"/>
      <c r="R37" s="273">
        <v>0</v>
      </c>
      <c r="S37" s="278">
        <v>11622</v>
      </c>
      <c r="T37" s="278">
        <v>11622</v>
      </c>
      <c r="U37" s="273">
        <v>0</v>
      </c>
      <c r="V37" s="275">
        <v>-17827</v>
      </c>
      <c r="W37" s="275">
        <v>93193</v>
      </c>
    </row>
    <row r="38" spans="1:23" x14ac:dyDescent="0.2">
      <c r="A38" s="129" t="s">
        <v>51</v>
      </c>
      <c r="B38" s="272">
        <v>524913</v>
      </c>
      <c r="C38" s="272">
        <v>83208.613000000012</v>
      </c>
      <c r="D38" s="272">
        <v>102444.84899999999</v>
      </c>
      <c r="E38" s="272">
        <v>8779.1200000000008</v>
      </c>
      <c r="F38" s="273">
        <v>719345.58200000005</v>
      </c>
      <c r="G38" s="281">
        <v>553941.05799999996</v>
      </c>
      <c r="H38" s="272">
        <v>59419.931000000004</v>
      </c>
      <c r="I38" s="11"/>
      <c r="J38" s="287">
        <v>105473.68299999999</v>
      </c>
      <c r="K38" s="272">
        <v>2144.8429999999998</v>
      </c>
      <c r="L38" s="272">
        <v>17494.981</v>
      </c>
      <c r="M38" s="273">
        <v>738474.49599999993</v>
      </c>
      <c r="N38" s="275">
        <v>-19128.913999999961</v>
      </c>
      <c r="O38" s="275"/>
      <c r="P38" s="277"/>
      <c r="Q38" s="277"/>
      <c r="R38" s="273">
        <v>0</v>
      </c>
      <c r="S38" s="278">
        <v>10982.485000000001</v>
      </c>
      <c r="T38" s="278">
        <v>10982.484</v>
      </c>
      <c r="U38" s="273">
        <v>1.0000000002037301E-3</v>
      </c>
      <c r="V38" s="275">
        <v>-19128.912999999957</v>
      </c>
      <c r="W38" s="275">
        <v>115431.815</v>
      </c>
    </row>
    <row r="39" spans="1:23" x14ac:dyDescent="0.2">
      <c r="A39" s="129" t="s">
        <v>137</v>
      </c>
      <c r="B39" s="272">
        <v>780067</v>
      </c>
      <c r="C39" s="272">
        <v>191006.5</v>
      </c>
      <c r="D39" s="272">
        <v>167578</v>
      </c>
      <c r="E39" s="272">
        <v>28568</v>
      </c>
      <c r="F39" s="273">
        <v>1167219.5</v>
      </c>
      <c r="G39" s="281">
        <v>792528.4</v>
      </c>
      <c r="H39" s="272">
        <v>133581.1</v>
      </c>
      <c r="I39" s="272"/>
      <c r="J39" s="272">
        <v>221269.8</v>
      </c>
      <c r="K39" s="272">
        <v>1650</v>
      </c>
      <c r="L39" s="272">
        <v>21243.599999999999</v>
      </c>
      <c r="M39" s="273">
        <v>1170272.9000000001</v>
      </c>
      <c r="N39" s="275">
        <v>-3053.4000000000306</v>
      </c>
      <c r="O39" s="276"/>
      <c r="P39" s="277"/>
      <c r="Q39" s="277">
        <v>596</v>
      </c>
      <c r="R39" s="273">
        <v>-596</v>
      </c>
      <c r="S39" s="277">
        <v>0</v>
      </c>
      <c r="T39" s="277"/>
      <c r="U39" s="273">
        <v>0</v>
      </c>
      <c r="V39" s="275">
        <v>-3649.4000000000306</v>
      </c>
      <c r="W39" s="275">
        <v>304787</v>
      </c>
    </row>
    <row r="40" spans="1:23" x14ac:dyDescent="0.2">
      <c r="A40" s="129" t="s">
        <v>20</v>
      </c>
      <c r="B40" s="272">
        <v>611636</v>
      </c>
      <c r="C40" s="272">
        <v>224431</v>
      </c>
      <c r="D40" s="272">
        <v>279549</v>
      </c>
      <c r="E40" s="272">
        <v>14410</v>
      </c>
      <c r="F40" s="273">
        <v>1130026</v>
      </c>
      <c r="G40" s="281">
        <v>712652</v>
      </c>
      <c r="H40" s="272">
        <v>195893</v>
      </c>
      <c r="I40" s="277"/>
      <c r="J40" s="272">
        <v>180065</v>
      </c>
      <c r="K40" s="272">
        <v>914</v>
      </c>
      <c r="L40" s="272">
        <v>7692</v>
      </c>
      <c r="M40" s="273">
        <v>1097216</v>
      </c>
      <c r="N40" s="275">
        <v>32810</v>
      </c>
      <c r="O40" s="275">
        <v>0</v>
      </c>
      <c r="P40" s="277"/>
      <c r="Q40" s="277"/>
      <c r="R40" s="273">
        <v>0</v>
      </c>
      <c r="S40" s="278">
        <v>18088</v>
      </c>
      <c r="T40" s="278">
        <v>18089</v>
      </c>
      <c r="U40" s="273">
        <v>0</v>
      </c>
      <c r="V40" s="275">
        <v>32810</v>
      </c>
      <c r="W40" s="275">
        <v>193302</v>
      </c>
    </row>
    <row r="41" spans="1:23" x14ac:dyDescent="0.2">
      <c r="A41" s="124" t="s">
        <v>135</v>
      </c>
      <c r="B41" s="282"/>
      <c r="C41" s="282"/>
      <c r="D41" s="282"/>
      <c r="E41" s="282"/>
      <c r="F41" s="282"/>
      <c r="G41" s="284"/>
      <c r="H41" s="282"/>
      <c r="I41" s="286"/>
      <c r="J41" s="282"/>
      <c r="K41" s="282"/>
      <c r="L41" s="282"/>
      <c r="M41" s="285"/>
      <c r="N41" s="128"/>
      <c r="O41" s="128"/>
      <c r="P41" s="286"/>
      <c r="Q41" s="286"/>
      <c r="R41" s="285"/>
      <c r="S41" s="99"/>
      <c r="T41" s="99"/>
      <c r="U41" s="285"/>
      <c r="V41" s="99"/>
      <c r="W41" s="128"/>
    </row>
    <row r="42" spans="1:23" x14ac:dyDescent="0.2">
      <c r="A42" s="129" t="s">
        <v>207</v>
      </c>
      <c r="B42" s="272">
        <v>34678</v>
      </c>
      <c r="C42" s="289">
        <v>1136</v>
      </c>
      <c r="D42" s="272">
        <v>1511</v>
      </c>
      <c r="E42" s="272">
        <v>179</v>
      </c>
      <c r="F42" s="273">
        <v>37504</v>
      </c>
      <c r="G42" s="290">
        <v>17765</v>
      </c>
      <c r="H42" s="272">
        <v>7810</v>
      </c>
      <c r="I42" s="11"/>
      <c r="J42" s="277">
        <v>10594</v>
      </c>
      <c r="K42" s="272"/>
      <c r="L42" s="272">
        <v>1008</v>
      </c>
      <c r="M42" s="273">
        <v>37177</v>
      </c>
      <c r="N42" s="275">
        <v>327</v>
      </c>
      <c r="O42" s="275"/>
      <c r="P42" s="277"/>
      <c r="Q42" s="277"/>
      <c r="R42" s="273">
        <v>0</v>
      </c>
      <c r="S42" s="277">
        <v>0</v>
      </c>
      <c r="T42" s="277"/>
      <c r="U42" s="273">
        <v>0</v>
      </c>
      <c r="V42" s="275">
        <v>327</v>
      </c>
      <c r="W42" s="275">
        <v>0</v>
      </c>
    </row>
    <row r="43" spans="1:23" x14ac:dyDescent="0.2">
      <c r="A43" s="129" t="s">
        <v>22</v>
      </c>
      <c r="B43" s="272">
        <v>206882</v>
      </c>
      <c r="C43" s="272">
        <v>10172</v>
      </c>
      <c r="D43" s="272">
        <v>6707</v>
      </c>
      <c r="E43" s="272">
        <v>1374</v>
      </c>
      <c r="F43" s="273">
        <v>225135</v>
      </c>
      <c r="G43" s="281">
        <v>133289</v>
      </c>
      <c r="H43" s="272">
        <v>54113</v>
      </c>
      <c r="I43" s="291"/>
      <c r="J43" s="272">
        <v>29202</v>
      </c>
      <c r="K43" s="272">
        <v>793</v>
      </c>
      <c r="L43" s="272">
        <v>6276</v>
      </c>
      <c r="M43" s="273">
        <v>223673</v>
      </c>
      <c r="N43" s="275">
        <v>1462</v>
      </c>
      <c r="O43" s="275"/>
      <c r="P43" s="277"/>
      <c r="Q43" s="277"/>
      <c r="R43" s="273">
        <v>0</v>
      </c>
      <c r="S43" s="277">
        <v>824</v>
      </c>
      <c r="T43" s="277">
        <v>824</v>
      </c>
      <c r="U43" s="273">
        <v>0</v>
      </c>
      <c r="V43" s="275">
        <v>1462</v>
      </c>
      <c r="W43" s="275">
        <v>25759</v>
      </c>
    </row>
    <row r="44" spans="1:23" x14ac:dyDescent="0.2">
      <c r="A44" s="129" t="s">
        <v>23</v>
      </c>
      <c r="B44" s="272">
        <v>85361</v>
      </c>
      <c r="C44" s="272">
        <v>2358</v>
      </c>
      <c r="D44" s="272">
        <v>4774</v>
      </c>
      <c r="E44" s="272">
        <v>636</v>
      </c>
      <c r="F44" s="273">
        <v>93129</v>
      </c>
      <c r="G44" s="281">
        <v>49389</v>
      </c>
      <c r="H44" s="272">
        <v>27632</v>
      </c>
      <c r="I44" s="291">
        <v>0</v>
      </c>
      <c r="J44" s="272">
        <v>14571</v>
      </c>
      <c r="K44" s="272">
        <v>690</v>
      </c>
      <c r="L44" s="272">
        <v>2875</v>
      </c>
      <c r="M44" s="273">
        <v>95157</v>
      </c>
      <c r="N44" s="275">
        <v>-2028</v>
      </c>
      <c r="O44" s="275">
        <v>0</v>
      </c>
      <c r="P44" s="277">
        <v>0</v>
      </c>
      <c r="Q44" s="277">
        <v>0</v>
      </c>
      <c r="R44" s="273">
        <v>0</v>
      </c>
      <c r="S44" s="278">
        <v>1451</v>
      </c>
      <c r="T44" s="278">
        <v>1451</v>
      </c>
      <c r="U44" s="273">
        <v>0</v>
      </c>
      <c r="V44" s="275">
        <v>-2028</v>
      </c>
      <c r="W44" s="275">
        <v>6510</v>
      </c>
    </row>
    <row r="45" spans="1:23" x14ac:dyDescent="0.2">
      <c r="A45" s="129" t="s">
        <v>68</v>
      </c>
      <c r="B45" s="272">
        <v>194067</v>
      </c>
      <c r="C45" s="272">
        <v>9769.1</v>
      </c>
      <c r="D45" s="272">
        <v>14621</v>
      </c>
      <c r="E45" s="6">
        <v>2557.56</v>
      </c>
      <c r="F45" s="273">
        <v>221014.66</v>
      </c>
      <c r="G45" s="281">
        <v>133851.04999999999</v>
      </c>
      <c r="H45" s="272">
        <v>52188.460000000006</v>
      </c>
      <c r="I45" s="277"/>
      <c r="J45" s="272">
        <v>26301.839999999997</v>
      </c>
      <c r="K45" s="272">
        <v>2500.8000000000002</v>
      </c>
      <c r="L45" s="272">
        <v>11382.58</v>
      </c>
      <c r="M45" s="273">
        <v>226224.72999999998</v>
      </c>
      <c r="N45" s="275">
        <v>-5210.0699999999915</v>
      </c>
      <c r="O45" s="275"/>
      <c r="P45" s="277"/>
      <c r="Q45" s="277"/>
      <c r="R45" s="273">
        <v>0</v>
      </c>
      <c r="S45" s="278">
        <v>2653.63</v>
      </c>
      <c r="T45" s="278">
        <v>2653.5</v>
      </c>
      <c r="U45" s="273">
        <v>0.130000000000109</v>
      </c>
      <c r="V45" s="275">
        <v>-5209.9399999999914</v>
      </c>
      <c r="W45" s="275">
        <v>51804</v>
      </c>
    </row>
    <row r="46" spans="1:23" x14ac:dyDescent="0.2">
      <c r="A46" s="129" t="s">
        <v>78</v>
      </c>
      <c r="B46" s="272">
        <v>283298.39396000002</v>
      </c>
      <c r="C46" s="272">
        <v>3690.1806000000001</v>
      </c>
      <c r="D46" s="272">
        <v>12758.032209999999</v>
      </c>
      <c r="E46" s="272">
        <v>3908.36096</v>
      </c>
      <c r="F46" s="273">
        <v>303654.96773000003</v>
      </c>
      <c r="G46" s="281">
        <v>166445.77036999998</v>
      </c>
      <c r="H46" s="272">
        <v>75761.500410000008</v>
      </c>
      <c r="I46" s="277"/>
      <c r="J46" s="272">
        <v>50810.45306</v>
      </c>
      <c r="K46" s="272">
        <v>589.60796000000005</v>
      </c>
      <c r="L46" s="272">
        <v>5174.3892800000003</v>
      </c>
      <c r="M46" s="273">
        <v>298781.72107999999</v>
      </c>
      <c r="N46" s="275">
        <v>4873.24665</v>
      </c>
      <c r="O46" s="275">
        <v>0</v>
      </c>
      <c r="P46" s="277"/>
      <c r="Q46" s="277"/>
      <c r="R46" s="273">
        <v>0</v>
      </c>
      <c r="S46" s="277">
        <v>3161.4360000000001</v>
      </c>
      <c r="T46" s="277">
        <v>3161.4360000000001</v>
      </c>
      <c r="U46" s="273">
        <v>0</v>
      </c>
      <c r="V46" s="275">
        <v>4873.24665</v>
      </c>
      <c r="W46" s="275">
        <v>67506.348710000006</v>
      </c>
    </row>
    <row r="47" spans="1:23" x14ac:dyDescent="0.2">
      <c r="A47" s="124" t="s">
        <v>136</v>
      </c>
      <c r="B47" s="282"/>
      <c r="C47" s="282"/>
      <c r="D47" s="282"/>
      <c r="E47" s="282"/>
      <c r="F47" s="282"/>
      <c r="G47" s="284"/>
      <c r="H47" s="282"/>
      <c r="I47" s="286"/>
      <c r="J47" s="282"/>
      <c r="K47" s="282"/>
      <c r="L47" s="282"/>
      <c r="M47" s="282"/>
      <c r="N47" s="128"/>
      <c r="O47" s="128"/>
      <c r="P47" s="286"/>
      <c r="Q47" s="286"/>
      <c r="R47" s="285"/>
      <c r="S47" s="286"/>
      <c r="T47" s="286"/>
      <c r="U47" s="285"/>
      <c r="V47" s="286"/>
      <c r="W47" s="128"/>
    </row>
    <row r="48" spans="1:23" x14ac:dyDescent="0.2">
      <c r="A48" s="130" t="s">
        <v>232</v>
      </c>
      <c r="B48" s="272">
        <v>8711</v>
      </c>
      <c r="C48" s="272">
        <v>602</v>
      </c>
      <c r="D48" s="272">
        <v>6825</v>
      </c>
      <c r="E48" s="277">
        <v>236</v>
      </c>
      <c r="F48" s="273">
        <v>16374</v>
      </c>
      <c r="G48" s="281">
        <v>10658</v>
      </c>
      <c r="H48" s="272">
        <v>874</v>
      </c>
      <c r="I48" s="11"/>
      <c r="J48" s="11">
        <v>4972</v>
      </c>
      <c r="K48" s="277"/>
      <c r="L48" s="277">
        <v>20</v>
      </c>
      <c r="M48" s="273">
        <v>16524</v>
      </c>
      <c r="N48" s="275">
        <v>-150</v>
      </c>
      <c r="O48" s="275"/>
      <c r="P48" s="277"/>
      <c r="Q48" s="277"/>
      <c r="R48" s="273">
        <v>0</v>
      </c>
      <c r="S48" s="277">
        <v>0</v>
      </c>
      <c r="T48" s="277"/>
      <c r="U48" s="273">
        <v>0</v>
      </c>
      <c r="V48" s="275">
        <v>-150</v>
      </c>
      <c r="W48" s="275">
        <v>0</v>
      </c>
    </row>
    <row r="49" spans="1:23" x14ac:dyDescent="0.2">
      <c r="A49" s="130" t="s">
        <v>143</v>
      </c>
      <c r="B49" s="272">
        <v>22298</v>
      </c>
      <c r="C49" s="272">
        <v>1660</v>
      </c>
      <c r="D49" s="272">
        <v>12133</v>
      </c>
      <c r="E49" s="277">
        <v>544</v>
      </c>
      <c r="F49" s="273">
        <v>36635</v>
      </c>
      <c r="G49" s="281">
        <v>26579</v>
      </c>
      <c r="H49" s="272">
        <v>2539</v>
      </c>
      <c r="I49" s="11"/>
      <c r="J49" s="277">
        <v>6700</v>
      </c>
      <c r="K49" s="272"/>
      <c r="L49" s="272"/>
      <c r="M49" s="273">
        <v>35818</v>
      </c>
      <c r="N49" s="275">
        <v>817</v>
      </c>
      <c r="O49" s="275"/>
      <c r="P49" s="277"/>
      <c r="Q49" s="277"/>
      <c r="R49" s="273">
        <v>0</v>
      </c>
      <c r="S49" s="277">
        <v>0</v>
      </c>
      <c r="T49" s="277"/>
      <c r="U49" s="273">
        <v>0</v>
      </c>
      <c r="V49" s="275">
        <v>817</v>
      </c>
      <c r="W49" s="275">
        <v>0</v>
      </c>
    </row>
    <row r="50" spans="1:23" x14ac:dyDescent="0.2">
      <c r="A50" s="129" t="s">
        <v>21</v>
      </c>
      <c r="B50" s="272">
        <v>8419</v>
      </c>
      <c r="C50" s="272">
        <v>2633</v>
      </c>
      <c r="D50" s="11"/>
      <c r="E50" s="272">
        <v>107</v>
      </c>
      <c r="F50" s="273">
        <v>11159</v>
      </c>
      <c r="G50" s="281">
        <v>9453.4</v>
      </c>
      <c r="H50" s="272">
        <v>760.4</v>
      </c>
      <c r="I50" s="11"/>
      <c r="J50" s="11">
        <v>2088</v>
      </c>
      <c r="K50" s="272"/>
      <c r="L50" s="272"/>
      <c r="M50" s="273">
        <v>12301.8</v>
      </c>
      <c r="N50" s="275">
        <v>-1142.8000000000002</v>
      </c>
      <c r="O50" s="275"/>
      <c r="P50" s="277"/>
      <c r="Q50" s="277"/>
      <c r="R50" s="273">
        <v>0</v>
      </c>
      <c r="S50" s="277">
        <v>0</v>
      </c>
      <c r="T50" s="277"/>
      <c r="U50" s="273">
        <v>0</v>
      </c>
      <c r="V50" s="275">
        <v>-1142.8000000000002</v>
      </c>
      <c r="W50" s="275">
        <v>0</v>
      </c>
    </row>
    <row r="51" spans="1:23" x14ac:dyDescent="0.2">
      <c r="A51" s="129" t="s">
        <v>206</v>
      </c>
      <c r="B51" s="272">
        <v>144480.25051000001</v>
      </c>
      <c r="C51" s="272">
        <v>37795.822560000001</v>
      </c>
      <c r="D51" s="277">
        <v>25109.487700000001</v>
      </c>
      <c r="E51" s="277">
        <v>3359.6770999999962</v>
      </c>
      <c r="F51" s="273">
        <v>210745.23787000001</v>
      </c>
      <c r="G51" s="281">
        <v>113639.87389477002</v>
      </c>
      <c r="H51" s="272">
        <v>28506.610939999948</v>
      </c>
      <c r="I51" s="277"/>
      <c r="J51" s="272">
        <v>54185.095999999976</v>
      </c>
      <c r="K51" s="272">
        <v>2.6560000000000001</v>
      </c>
      <c r="L51" s="272">
        <v>2934.9358300000022</v>
      </c>
      <c r="M51" s="273">
        <v>199269.17266476993</v>
      </c>
      <c r="N51" s="275">
        <v>11476.06520523005</v>
      </c>
      <c r="O51" s="275"/>
      <c r="P51" s="277"/>
      <c r="Q51" s="277"/>
      <c r="R51" s="273">
        <v>0</v>
      </c>
      <c r="S51" s="277">
        <v>0</v>
      </c>
      <c r="T51" s="277"/>
      <c r="U51" s="273">
        <v>0</v>
      </c>
      <c r="V51" s="275">
        <v>11476.06520523005</v>
      </c>
      <c r="W51" s="275">
        <v>0</v>
      </c>
    </row>
    <row r="52" spans="1:23" x14ac:dyDescent="0.2">
      <c r="A52" s="129" t="s">
        <v>27</v>
      </c>
      <c r="B52" s="272">
        <v>2422</v>
      </c>
      <c r="C52" s="272"/>
      <c r="D52" s="272">
        <v>853</v>
      </c>
      <c r="E52" s="14"/>
      <c r="F52" s="273">
        <v>3275</v>
      </c>
      <c r="G52" s="281">
        <v>1490</v>
      </c>
      <c r="H52" s="272"/>
      <c r="I52" s="11"/>
      <c r="J52" s="11">
        <v>1152</v>
      </c>
      <c r="K52" s="277"/>
      <c r="L52" s="272"/>
      <c r="M52" s="273">
        <v>2642</v>
      </c>
      <c r="N52" s="275">
        <v>633</v>
      </c>
      <c r="O52" s="275"/>
      <c r="P52" s="277"/>
      <c r="Q52" s="277"/>
      <c r="R52" s="273">
        <v>0</v>
      </c>
      <c r="S52" s="277">
        <v>0</v>
      </c>
      <c r="T52" s="277"/>
      <c r="U52" s="273">
        <v>0</v>
      </c>
      <c r="V52" s="275">
        <v>633</v>
      </c>
      <c r="W52" s="275">
        <v>0</v>
      </c>
    </row>
    <row r="53" spans="1:23" x14ac:dyDescent="0.2">
      <c r="A53" s="129" t="s">
        <v>37</v>
      </c>
      <c r="B53" s="272">
        <v>7393</v>
      </c>
      <c r="C53" s="272">
        <v>394</v>
      </c>
      <c r="D53" s="272">
        <v>6665</v>
      </c>
      <c r="E53" s="272">
        <v>147</v>
      </c>
      <c r="F53" s="273">
        <v>14599</v>
      </c>
      <c r="G53" s="281">
        <v>8777</v>
      </c>
      <c r="H53" s="272">
        <v>2523</v>
      </c>
      <c r="I53" s="14"/>
      <c r="J53" s="277">
        <v>2034</v>
      </c>
      <c r="K53" s="272">
        <v>0</v>
      </c>
      <c r="L53" s="272">
        <v>0</v>
      </c>
      <c r="M53" s="273">
        <v>13334</v>
      </c>
      <c r="N53" s="275">
        <v>1265</v>
      </c>
      <c r="O53" s="275"/>
      <c r="P53" s="277"/>
      <c r="Q53" s="277"/>
      <c r="R53" s="273">
        <v>0</v>
      </c>
      <c r="S53" s="277">
        <v>0</v>
      </c>
      <c r="T53" s="277"/>
      <c r="U53" s="273">
        <v>0</v>
      </c>
      <c r="V53" s="275">
        <v>1265</v>
      </c>
      <c r="W53" s="275">
        <v>3444</v>
      </c>
    </row>
    <row r="54" spans="1:23" x14ac:dyDescent="0.2">
      <c r="A54" s="129" t="s">
        <v>74</v>
      </c>
      <c r="B54" s="272">
        <v>6818</v>
      </c>
      <c r="C54" s="272">
        <v>190.71100000000001</v>
      </c>
      <c r="D54" s="272">
        <v>547.33100000000002</v>
      </c>
      <c r="E54" s="272"/>
      <c r="F54" s="273">
        <v>7556.0420000000004</v>
      </c>
      <c r="G54" s="281">
        <v>6746.8532699999996</v>
      </c>
      <c r="H54" s="272">
        <v>1420</v>
      </c>
      <c r="I54" s="277"/>
      <c r="J54" s="272">
        <v>1862.1966500000001</v>
      </c>
      <c r="K54" s="272">
        <v>-519.06399999999996</v>
      </c>
      <c r="L54" s="272">
        <v>30.297999999999998</v>
      </c>
      <c r="M54" s="273">
        <v>9540.2839199999999</v>
      </c>
      <c r="N54" s="275">
        <v>-1984.2419199999999</v>
      </c>
      <c r="O54" s="275"/>
      <c r="P54" s="277"/>
      <c r="Q54" s="277"/>
      <c r="R54" s="273">
        <v>0</v>
      </c>
      <c r="S54" s="277">
        <v>0</v>
      </c>
      <c r="T54" s="277"/>
      <c r="U54" s="273">
        <v>0</v>
      </c>
      <c r="V54" s="275">
        <v>-1984.2419199999999</v>
      </c>
      <c r="W54" s="275">
        <v>0</v>
      </c>
    </row>
    <row r="55" spans="1:23" x14ac:dyDescent="0.2">
      <c r="A55" s="129" t="s">
        <v>204</v>
      </c>
      <c r="B55" s="272">
        <v>109290</v>
      </c>
      <c r="C55" s="272">
        <v>2987</v>
      </c>
      <c r="D55" s="272">
        <v>7222</v>
      </c>
      <c r="E55" s="272">
        <v>2579</v>
      </c>
      <c r="F55" s="273">
        <v>122078</v>
      </c>
      <c r="G55" s="281">
        <v>61133</v>
      </c>
      <c r="H55" s="272">
        <v>19969</v>
      </c>
      <c r="I55" s="287"/>
      <c r="J55" s="272">
        <v>35829</v>
      </c>
      <c r="K55" s="272">
        <v>6</v>
      </c>
      <c r="L55" s="272">
        <v>1178</v>
      </c>
      <c r="M55" s="273">
        <v>118115</v>
      </c>
      <c r="N55" s="275">
        <v>3963</v>
      </c>
      <c r="O55" s="275"/>
      <c r="P55" s="277"/>
      <c r="Q55" s="277"/>
      <c r="R55" s="273">
        <v>0</v>
      </c>
      <c r="S55" s="277">
        <v>0</v>
      </c>
      <c r="T55" s="277"/>
      <c r="U55" s="273">
        <v>0</v>
      </c>
      <c r="V55" s="275">
        <v>3963</v>
      </c>
      <c r="W55" s="275">
        <v>0</v>
      </c>
    </row>
    <row r="56" spans="1:23" x14ac:dyDescent="0.2">
      <c r="A56" s="129" t="s">
        <v>208</v>
      </c>
      <c r="B56" s="272">
        <v>103250</v>
      </c>
      <c r="C56" s="272">
        <v>8924</v>
      </c>
      <c r="D56" s="272">
        <v>42311</v>
      </c>
      <c r="E56" s="289">
        <v>0</v>
      </c>
      <c r="F56" s="273">
        <v>154485</v>
      </c>
      <c r="G56" s="281">
        <v>94068</v>
      </c>
      <c r="H56" s="272">
        <v>14732</v>
      </c>
      <c r="I56" s="13"/>
      <c r="J56" s="272">
        <v>39858</v>
      </c>
      <c r="K56" s="272">
        <v>-1</v>
      </c>
      <c r="L56" s="291">
        <v>605</v>
      </c>
      <c r="M56" s="273">
        <v>149262</v>
      </c>
      <c r="N56" s="275">
        <v>5223</v>
      </c>
      <c r="O56" s="275"/>
      <c r="P56" s="277"/>
      <c r="Q56" s="277"/>
      <c r="R56" s="273">
        <v>0</v>
      </c>
      <c r="S56" s="277">
        <v>0</v>
      </c>
      <c r="T56" s="277"/>
      <c r="U56" s="273">
        <v>0</v>
      </c>
      <c r="V56" s="275">
        <v>5223</v>
      </c>
      <c r="W56" s="275">
        <v>0</v>
      </c>
    </row>
    <row r="57" spans="1:23" x14ac:dyDescent="0.2">
      <c r="A57" s="129" t="s">
        <v>69</v>
      </c>
      <c r="B57" s="272">
        <v>17608</v>
      </c>
      <c r="C57" s="272">
        <v>726</v>
      </c>
      <c r="D57" s="277"/>
      <c r="E57" s="272"/>
      <c r="F57" s="273">
        <v>18334</v>
      </c>
      <c r="G57" s="281">
        <v>10711</v>
      </c>
      <c r="H57" s="272">
        <v>5151</v>
      </c>
      <c r="I57" s="277"/>
      <c r="J57" s="272">
        <v>2269</v>
      </c>
      <c r="K57" s="6">
        <v>-96</v>
      </c>
      <c r="L57" s="272">
        <v>285</v>
      </c>
      <c r="M57" s="273">
        <v>18320</v>
      </c>
      <c r="N57" s="275">
        <v>14</v>
      </c>
      <c r="O57" s="275"/>
      <c r="P57" s="277"/>
      <c r="Q57" s="277"/>
      <c r="R57" s="273">
        <v>0</v>
      </c>
      <c r="S57" s="277">
        <v>0</v>
      </c>
      <c r="T57" s="277"/>
      <c r="U57" s="273">
        <v>0</v>
      </c>
      <c r="V57" s="275">
        <v>14</v>
      </c>
      <c r="W57" s="275">
        <v>0</v>
      </c>
    </row>
    <row r="58" spans="1:23" x14ac:dyDescent="0.2">
      <c r="A58" s="123"/>
      <c r="G58" s="292"/>
      <c r="H58" s="277"/>
      <c r="I58" s="277"/>
      <c r="J58" s="277"/>
      <c r="K58" s="277"/>
      <c r="L58" s="277"/>
      <c r="M58" s="273"/>
      <c r="N58" s="275"/>
      <c r="O58" s="275"/>
      <c r="P58" s="277"/>
      <c r="Q58" s="277"/>
      <c r="R58" s="273"/>
      <c r="S58" s="277"/>
      <c r="T58" s="277"/>
      <c r="U58" s="273"/>
      <c r="V58" s="275"/>
      <c r="W58" s="275"/>
    </row>
    <row r="59" spans="1:23" x14ac:dyDescent="0.2">
      <c r="A59" s="124" t="s">
        <v>231</v>
      </c>
      <c r="B59" s="293">
        <v>51004012.680460006</v>
      </c>
      <c r="C59" s="293">
        <v>9608455.7245282084</v>
      </c>
      <c r="D59" s="293">
        <v>26407915.073849995</v>
      </c>
      <c r="E59" s="293">
        <v>1502011.8195100008</v>
      </c>
      <c r="F59" s="294">
        <v>88522395.298348203</v>
      </c>
      <c r="G59" s="295">
        <v>56719489.952533618</v>
      </c>
      <c r="H59" s="293">
        <v>11365673.951303747</v>
      </c>
      <c r="I59" s="293">
        <v>2797098</v>
      </c>
      <c r="J59" s="293">
        <v>14692753.633516176</v>
      </c>
      <c r="K59" s="293">
        <v>399315.35251014173</v>
      </c>
      <c r="L59" s="293">
        <v>3063152.3751811367</v>
      </c>
      <c r="M59" s="294">
        <v>89037483.265044853</v>
      </c>
      <c r="N59" s="296">
        <v>-515086.96669660514</v>
      </c>
      <c r="O59" s="296">
        <v>0</v>
      </c>
      <c r="P59" s="293">
        <v>35</v>
      </c>
      <c r="Q59" s="293">
        <v>631</v>
      </c>
      <c r="R59" s="294">
        <v>-596</v>
      </c>
      <c r="S59" s="293">
        <v>4498102.870459999</v>
      </c>
      <c r="T59" s="293">
        <v>4384809.4455399998</v>
      </c>
      <c r="U59" s="294">
        <v>-1.0690000000004154</v>
      </c>
      <c r="V59" s="296">
        <v>-515684.0356966051</v>
      </c>
      <c r="W59" s="296">
        <v>16192053.403090999</v>
      </c>
    </row>
    <row r="60" spans="1:23" x14ac:dyDescent="0.2">
      <c r="B60" s="105"/>
      <c r="C60" s="105"/>
      <c r="D60" s="105"/>
      <c r="E60" s="105"/>
      <c r="F60" s="105"/>
      <c r="G60" s="105"/>
      <c r="H60" s="105"/>
      <c r="I60" s="105"/>
      <c r="J60" s="105"/>
      <c r="K60" s="105"/>
      <c r="L60" s="105"/>
      <c r="M60" s="105"/>
      <c r="N60" s="105"/>
      <c r="O60" s="105"/>
      <c r="P60" s="105"/>
      <c r="Q60" s="105"/>
      <c r="R60" s="105"/>
      <c r="S60" s="105"/>
      <c r="T60" s="105"/>
      <c r="U60" s="105"/>
      <c r="V60" s="105"/>
      <c r="W60" s="105"/>
    </row>
    <row r="61" spans="1:23" x14ac:dyDescent="0.2">
      <c r="A61" s="129" t="s">
        <v>244</v>
      </c>
      <c r="B61" s="44"/>
      <c r="C61" s="44"/>
      <c r="D61" s="44"/>
      <c r="E61" s="44"/>
      <c r="F61" s="44"/>
      <c r="G61" s="44"/>
      <c r="H61" s="44"/>
      <c r="I61" s="44"/>
      <c r="J61" s="44"/>
      <c r="K61" s="44"/>
    </row>
    <row r="62" spans="1:23" x14ac:dyDescent="0.2">
      <c r="A62" s="298" t="s">
        <v>243</v>
      </c>
      <c r="B62" s="44"/>
      <c r="C62" s="44"/>
      <c r="D62" s="44"/>
      <c r="E62" s="44"/>
      <c r="F62" s="44"/>
      <c r="G62" s="44"/>
      <c r="H62" s="44"/>
      <c r="I62" s="44"/>
      <c r="J62" s="44"/>
      <c r="K62" s="44"/>
    </row>
    <row r="69" spans="1:1" x14ac:dyDescent="0.2">
      <c r="A69" s="297"/>
    </row>
    <row r="70" spans="1:1" x14ac:dyDescent="0.2">
      <c r="A70" s="297"/>
    </row>
    <row r="71" spans="1:1" x14ac:dyDescent="0.2">
      <c r="A71" s="297"/>
    </row>
    <row r="72" spans="1:1" x14ac:dyDescent="0.2">
      <c r="A72" s="297"/>
    </row>
    <row r="73" spans="1:1" x14ac:dyDescent="0.2">
      <c r="A73" s="297"/>
    </row>
    <row r="74" spans="1:1" x14ac:dyDescent="0.2">
      <c r="A74" s="297"/>
    </row>
    <row r="75" spans="1:1" x14ac:dyDescent="0.2">
      <c r="A75" s="297"/>
    </row>
    <row r="76" spans="1:1" x14ac:dyDescent="0.2">
      <c r="A76" s="297"/>
    </row>
    <row r="77" spans="1:1" x14ac:dyDescent="0.2">
      <c r="A77" s="297"/>
    </row>
    <row r="78" spans="1:1" x14ac:dyDescent="0.2">
      <c r="A78" s="297"/>
    </row>
    <row r="79" spans="1:1" x14ac:dyDescent="0.2">
      <c r="A79" s="297"/>
    </row>
    <row r="80" spans="1:1" x14ac:dyDescent="0.2">
      <c r="A80" s="297"/>
    </row>
    <row r="81" spans="1:1" x14ac:dyDescent="0.2">
      <c r="A81" s="297"/>
    </row>
    <row r="82" spans="1:1" x14ac:dyDescent="0.2">
      <c r="A82" s="297"/>
    </row>
    <row r="83" spans="1:1" x14ac:dyDescent="0.2">
      <c r="A83" s="297"/>
    </row>
    <row r="84" spans="1:1" x14ac:dyDescent="0.2">
      <c r="A84" s="297"/>
    </row>
    <row r="85" spans="1:1" x14ac:dyDescent="0.2">
      <c r="A85" s="297"/>
    </row>
    <row r="86" spans="1:1" x14ac:dyDescent="0.2">
      <c r="A86" s="297"/>
    </row>
  </sheetData>
  <mergeCells count="1">
    <mergeCell ref="A2:K3"/>
  </mergeCells>
  <hyperlinks>
    <hyperlink ref="B4" r:id="rId1" xr:uid="{371912FB-7839-4A28-A0A6-9435EB4F37EC}"/>
  </hyperlinks>
  <pageMargins left="0.7" right="0.7" top="0.75" bottom="0.75" header="0.3" footer="0.3"/>
  <pageSetup paperSize="9"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Blad3"/>
  <dimension ref="A1:O82"/>
  <sheetViews>
    <sheetView workbookViewId="0">
      <selection activeCell="N12" sqref="N12"/>
    </sheetView>
  </sheetViews>
  <sheetFormatPr defaultRowHeight="12.75" x14ac:dyDescent="0.2"/>
  <cols>
    <col min="1" max="1" width="36.140625" customWidth="1"/>
    <col min="2" max="2" width="19.7109375" customWidth="1"/>
    <col min="3" max="3" width="1.5703125" customWidth="1"/>
    <col min="4" max="4" width="19.7109375" customWidth="1"/>
    <col min="5" max="5" width="1.5703125" customWidth="1"/>
    <col min="6" max="6" width="19.7109375" customWidth="1"/>
    <col min="7" max="7" width="1.5703125" customWidth="1"/>
    <col min="8" max="8" width="19.7109375" customWidth="1"/>
    <col min="9" max="9" width="1.5703125" customWidth="1"/>
    <col min="10" max="10" width="19.7109375" customWidth="1"/>
    <col min="11" max="11" width="1.5703125" customWidth="1"/>
    <col min="12" max="12" width="19.7109375" customWidth="1"/>
    <col min="14" max="15" width="9.85546875" bestFit="1" customWidth="1"/>
  </cols>
  <sheetData>
    <row r="1" spans="1:15" s="181" customFormat="1" ht="39" customHeight="1" x14ac:dyDescent="0.2">
      <c r="A1" s="337" t="s">
        <v>233</v>
      </c>
      <c r="B1" s="338"/>
      <c r="C1" s="338"/>
      <c r="D1" s="338"/>
      <c r="E1" s="338"/>
      <c r="F1" s="338"/>
      <c r="G1" s="338"/>
      <c r="H1" s="338"/>
      <c r="I1" s="338"/>
      <c r="J1" s="338"/>
      <c r="K1" s="338"/>
      <c r="L1" s="338"/>
    </row>
    <row r="2" spans="1:15" ht="15.75" customHeight="1" x14ac:dyDescent="0.2">
      <c r="A2" s="339" t="s">
        <v>193</v>
      </c>
      <c r="B2" s="339"/>
      <c r="C2" s="22"/>
      <c r="D2" s="22"/>
      <c r="E2" s="22"/>
      <c r="F2" s="22"/>
      <c r="G2" s="22"/>
      <c r="H2" s="22"/>
      <c r="I2" s="22"/>
      <c r="J2" s="44"/>
      <c r="K2" s="44"/>
      <c r="L2" s="22"/>
    </row>
    <row r="3" spans="1:15" ht="19.5" customHeight="1" x14ac:dyDescent="0.2">
      <c r="A3" s="196" t="s">
        <v>195</v>
      </c>
      <c r="B3" s="271" t="s">
        <v>245</v>
      </c>
      <c r="C3" s="22"/>
      <c r="D3" s="22"/>
      <c r="E3" s="22"/>
      <c r="F3" s="22"/>
      <c r="G3" s="22"/>
      <c r="H3" s="22"/>
      <c r="I3" s="22"/>
      <c r="J3" s="22"/>
      <c r="K3" s="22"/>
      <c r="L3" s="22"/>
    </row>
    <row r="4" spans="1:15" x14ac:dyDescent="0.2">
      <c r="A4" s="22"/>
      <c r="B4" s="22"/>
      <c r="C4" s="22"/>
      <c r="D4" s="22"/>
      <c r="E4" s="22"/>
      <c r="F4" s="22"/>
      <c r="G4" s="22"/>
      <c r="H4" s="22"/>
      <c r="I4" s="22"/>
      <c r="J4" s="22"/>
      <c r="K4" s="22"/>
      <c r="L4" s="22"/>
    </row>
    <row r="5" spans="1:15" x14ac:dyDescent="0.2">
      <c r="A5" s="22"/>
      <c r="B5" s="22"/>
      <c r="C5" s="22"/>
      <c r="D5" s="22"/>
      <c r="E5" s="22"/>
      <c r="F5" s="22"/>
      <c r="G5" s="22"/>
      <c r="H5" s="22"/>
      <c r="I5" s="22"/>
      <c r="J5" s="22"/>
      <c r="K5" s="22"/>
      <c r="L5" s="22"/>
    </row>
    <row r="6" spans="1:15" ht="12.75" customHeight="1" x14ac:dyDescent="0.2">
      <c r="A6" s="188"/>
      <c r="B6" s="335" t="s">
        <v>101</v>
      </c>
      <c r="C6" s="335"/>
      <c r="D6" s="335"/>
      <c r="E6" s="266"/>
      <c r="F6" s="335" t="s">
        <v>66</v>
      </c>
      <c r="G6" s="335"/>
      <c r="H6" s="335"/>
      <c r="I6" s="266"/>
      <c r="J6" s="335" t="s">
        <v>102</v>
      </c>
      <c r="K6" s="266"/>
      <c r="L6" s="335" t="s">
        <v>24</v>
      </c>
    </row>
    <row r="7" spans="1:15" ht="12.75" customHeight="1" x14ac:dyDescent="0.2">
      <c r="A7" s="83"/>
      <c r="B7" s="336"/>
      <c r="C7" s="336"/>
      <c r="D7" s="336"/>
      <c r="E7" s="266"/>
      <c r="F7" s="336"/>
      <c r="G7" s="336"/>
      <c r="H7" s="336"/>
      <c r="I7" s="266"/>
      <c r="J7" s="335"/>
      <c r="K7" s="266"/>
      <c r="L7" s="335"/>
    </row>
    <row r="8" spans="1:15" ht="12.75" customHeight="1" x14ac:dyDescent="0.2">
      <c r="A8" s="84"/>
      <c r="B8" s="334" t="s">
        <v>192</v>
      </c>
      <c r="C8" s="266"/>
      <c r="D8" s="334" t="s">
        <v>103</v>
      </c>
      <c r="E8" s="266"/>
      <c r="F8" s="334" t="s">
        <v>192</v>
      </c>
      <c r="G8" s="266"/>
      <c r="H8" s="334" t="s">
        <v>184</v>
      </c>
      <c r="I8" s="266"/>
      <c r="J8" s="335"/>
      <c r="K8" s="189"/>
      <c r="L8" s="335"/>
    </row>
    <row r="9" spans="1:15" ht="12.75" customHeight="1" x14ac:dyDescent="0.2">
      <c r="A9" s="84"/>
      <c r="B9" s="335"/>
      <c r="C9" s="266"/>
      <c r="D9" s="335"/>
      <c r="E9" s="266"/>
      <c r="F9" s="335"/>
      <c r="G9" s="266"/>
      <c r="H9" s="335"/>
      <c r="I9" s="266"/>
      <c r="J9" s="335"/>
      <c r="K9" s="189"/>
      <c r="L9" s="335"/>
    </row>
    <row r="10" spans="1:15" x14ac:dyDescent="0.2">
      <c r="A10" s="84"/>
      <c r="B10" s="336"/>
      <c r="C10" s="266"/>
      <c r="D10" s="336"/>
      <c r="E10" s="266"/>
      <c r="F10" s="336"/>
      <c r="G10" s="266"/>
      <c r="H10" s="336"/>
      <c r="I10" s="266"/>
      <c r="J10" s="336"/>
      <c r="K10" s="189"/>
      <c r="L10" s="336"/>
    </row>
    <row r="11" spans="1:15" ht="12.75" customHeight="1" x14ac:dyDescent="0.2">
      <c r="A11" s="116" t="s">
        <v>145</v>
      </c>
      <c r="B11" s="184">
        <v>33097902.47845934</v>
      </c>
      <c r="C11" s="184"/>
      <c r="D11" s="184">
        <v>2443494.7560918983</v>
      </c>
      <c r="E11" s="184"/>
      <c r="F11" s="184">
        <v>50488303.272564501</v>
      </c>
      <c r="G11" s="184"/>
      <c r="H11" s="184">
        <v>1916367.791232476</v>
      </c>
      <c r="I11" s="184"/>
      <c r="J11" s="184">
        <v>576327</v>
      </c>
      <c r="K11" s="184"/>
      <c r="L11" s="184">
        <v>88522395.298348203</v>
      </c>
      <c r="N11" s="25"/>
      <c r="O11" s="25"/>
    </row>
    <row r="12" spans="1:15" x14ac:dyDescent="0.2">
      <c r="A12" s="31" t="s">
        <v>104</v>
      </c>
      <c r="B12" s="41">
        <v>29108460.533040009</v>
      </c>
      <c r="C12" s="41"/>
      <c r="D12" s="41">
        <v>0</v>
      </c>
      <c r="E12" s="41"/>
      <c r="F12" s="41">
        <v>21715222.14742</v>
      </c>
      <c r="G12" s="41"/>
      <c r="H12" s="41">
        <v>69</v>
      </c>
      <c r="I12" s="41"/>
      <c r="J12" s="41">
        <v>180261</v>
      </c>
      <c r="K12" s="41"/>
      <c r="L12" s="41">
        <v>51004012.680460006</v>
      </c>
      <c r="N12" s="25"/>
    </row>
    <row r="13" spans="1:15" ht="12.75" customHeight="1" x14ac:dyDescent="0.2">
      <c r="A13" s="29" t="s">
        <v>105</v>
      </c>
      <c r="B13" s="41">
        <v>2413208.8532057223</v>
      </c>
      <c r="C13" s="41"/>
      <c r="D13" s="41">
        <v>2358048.9805400004</v>
      </c>
      <c r="E13" s="41"/>
      <c r="F13" s="41">
        <v>2658971.7936724881</v>
      </c>
      <c r="G13" s="41"/>
      <c r="H13" s="41">
        <v>1911467.0971100011</v>
      </c>
      <c r="I13" s="41"/>
      <c r="J13" s="41">
        <v>266759</v>
      </c>
      <c r="K13" s="41"/>
      <c r="L13" s="41">
        <v>9608455.7245282121</v>
      </c>
    </row>
    <row r="14" spans="1:15" x14ac:dyDescent="0.2">
      <c r="A14" s="31" t="s">
        <v>106</v>
      </c>
      <c r="B14" s="41">
        <v>1214821.6802707168</v>
      </c>
      <c r="C14" s="41"/>
      <c r="D14" s="41">
        <v>79407</v>
      </c>
      <c r="E14" s="41"/>
      <c r="F14" s="41">
        <v>24983659.393579278</v>
      </c>
      <c r="G14" s="41"/>
      <c r="H14" s="41">
        <v>832</v>
      </c>
      <c r="I14" s="41"/>
      <c r="J14" s="41">
        <v>129195</v>
      </c>
      <c r="K14" s="41"/>
      <c r="L14" s="41">
        <v>26407915.073849995</v>
      </c>
    </row>
    <row r="15" spans="1:15" ht="12.75" customHeight="1" x14ac:dyDescent="0.2">
      <c r="A15" s="31" t="s">
        <v>100</v>
      </c>
      <c r="B15" s="41">
        <v>361411.41194289178</v>
      </c>
      <c r="C15" s="41"/>
      <c r="D15" s="41">
        <v>6038.7755518979666</v>
      </c>
      <c r="E15" s="41"/>
      <c r="F15" s="41">
        <v>1130449.9378927364</v>
      </c>
      <c r="G15" s="41"/>
      <c r="H15" s="41">
        <v>3999.6941224748098</v>
      </c>
      <c r="I15" s="41"/>
      <c r="J15" s="41">
        <v>112</v>
      </c>
      <c r="K15" s="41"/>
      <c r="L15" s="41">
        <v>1502011.819510001</v>
      </c>
    </row>
    <row r="16" spans="1:15" x14ac:dyDescent="0.2">
      <c r="A16" s="22"/>
      <c r="B16" s="304"/>
      <c r="C16" s="305"/>
      <c r="D16" s="304"/>
      <c r="E16" s="305"/>
      <c r="F16" s="304"/>
      <c r="G16" s="304"/>
      <c r="H16" s="304"/>
      <c r="I16" s="305"/>
      <c r="J16" s="304"/>
      <c r="K16" s="305"/>
      <c r="L16" s="304"/>
    </row>
    <row r="17" spans="1:12" x14ac:dyDescent="0.2">
      <c r="A17" s="22"/>
      <c r="B17" s="305"/>
      <c r="C17" s="305"/>
      <c r="D17" s="305"/>
      <c r="E17" s="305"/>
      <c r="F17" s="305"/>
      <c r="G17" s="305"/>
      <c r="H17" s="305"/>
      <c r="I17" s="305"/>
      <c r="J17" s="305"/>
      <c r="K17" s="305"/>
      <c r="L17" s="305"/>
    </row>
    <row r="18" spans="1:12" x14ac:dyDescent="0.2">
      <c r="A18" s="117" t="s">
        <v>146</v>
      </c>
      <c r="B18" s="184">
        <v>33994275.826477803</v>
      </c>
      <c r="C18" s="184"/>
      <c r="D18" s="184">
        <v>2365169.9238337753</v>
      </c>
      <c r="E18" s="184"/>
      <c r="F18" s="184">
        <v>50109470.429440767</v>
      </c>
      <c r="G18" s="184"/>
      <c r="H18" s="184">
        <v>1988688.085292473</v>
      </c>
      <c r="I18" s="184"/>
      <c r="J18" s="184">
        <v>579879</v>
      </c>
      <c r="K18" s="184"/>
      <c r="L18" s="184">
        <v>89037483.265044823</v>
      </c>
    </row>
    <row r="19" spans="1:12" x14ac:dyDescent="0.2">
      <c r="A19" s="32" t="s">
        <v>185</v>
      </c>
      <c r="B19" s="41">
        <v>22103841.805614676</v>
      </c>
      <c r="C19" s="41"/>
      <c r="D19" s="41">
        <v>1219162.530401937</v>
      </c>
      <c r="E19" s="41"/>
      <c r="F19" s="41">
        <v>31969852.816183183</v>
      </c>
      <c r="G19" s="41"/>
      <c r="H19" s="41">
        <v>1085434.8003338238</v>
      </c>
      <c r="I19" s="41"/>
      <c r="J19" s="41">
        <v>341198</v>
      </c>
      <c r="K19" s="41"/>
      <c r="L19" s="41">
        <v>56719489.952533618</v>
      </c>
    </row>
    <row r="20" spans="1:12" x14ac:dyDescent="0.2">
      <c r="A20" s="31" t="s">
        <v>123</v>
      </c>
      <c r="B20" s="41">
        <v>5324786.7760927631</v>
      </c>
      <c r="C20" s="41"/>
      <c r="D20" s="41">
        <v>310981.16375002835</v>
      </c>
      <c r="E20" s="41"/>
      <c r="F20" s="41">
        <v>5551090.4561321493</v>
      </c>
      <c r="G20" s="41"/>
      <c r="H20" s="41">
        <v>154204.55532880445</v>
      </c>
      <c r="I20" s="41"/>
      <c r="J20" s="41">
        <v>24611</v>
      </c>
      <c r="K20" s="41"/>
      <c r="L20" s="41">
        <v>11365673.951303747</v>
      </c>
    </row>
    <row r="21" spans="1:12" ht="22.5" x14ac:dyDescent="0.2">
      <c r="A21" s="33" t="s">
        <v>186</v>
      </c>
      <c r="B21" s="41">
        <v>820303</v>
      </c>
      <c r="C21" s="41"/>
      <c r="D21" s="41"/>
      <c r="E21" s="41"/>
      <c r="F21" s="41">
        <v>1976795</v>
      </c>
      <c r="G21" s="41"/>
      <c r="H21" s="41"/>
      <c r="I21" s="41"/>
      <c r="J21" s="41"/>
      <c r="K21" s="41"/>
      <c r="L21" s="41">
        <v>2797098</v>
      </c>
    </row>
    <row r="22" spans="1:12" x14ac:dyDescent="0.2">
      <c r="A22" s="32" t="s">
        <v>107</v>
      </c>
      <c r="B22" s="41">
        <v>4873385.7181907808</v>
      </c>
      <c r="C22" s="41"/>
      <c r="D22" s="41">
        <v>797753.78116690647</v>
      </c>
      <c r="E22" s="41"/>
      <c r="F22" s="41">
        <v>8140461.6954396768</v>
      </c>
      <c r="G22" s="41"/>
      <c r="H22" s="41">
        <v>694238.43871881184</v>
      </c>
      <c r="I22" s="41"/>
      <c r="J22" s="41">
        <v>186914</v>
      </c>
      <c r="K22" s="41"/>
      <c r="L22" s="41">
        <v>14692753.633516176</v>
      </c>
    </row>
    <row r="23" spans="1:12" x14ac:dyDescent="0.2">
      <c r="A23" s="31" t="s">
        <v>108</v>
      </c>
      <c r="B23" s="41">
        <v>99768.617005391745</v>
      </c>
      <c r="C23" s="41"/>
      <c r="D23" s="41">
        <v>2085.0589415766508</v>
      </c>
      <c r="E23" s="41"/>
      <c r="F23" s="41">
        <v>294174.78762768215</v>
      </c>
      <c r="G23" s="41"/>
      <c r="H23" s="41">
        <v>3190.8889354912399</v>
      </c>
      <c r="I23" s="41"/>
      <c r="J23" s="41">
        <v>96</v>
      </c>
      <c r="K23" s="41"/>
      <c r="L23" s="41">
        <v>399315.35251014179</v>
      </c>
    </row>
    <row r="24" spans="1:12" x14ac:dyDescent="0.2">
      <c r="A24" s="33" t="s">
        <v>109</v>
      </c>
      <c r="B24" s="185">
        <v>772189.90957418759</v>
      </c>
      <c r="C24" s="185"/>
      <c r="D24" s="185">
        <v>35187.389573326596</v>
      </c>
      <c r="E24" s="185"/>
      <c r="F24" s="185">
        <v>2177095.6740580807</v>
      </c>
      <c r="G24" s="185"/>
      <c r="H24" s="185">
        <v>51619.401975541688</v>
      </c>
      <c r="I24" s="185"/>
      <c r="J24" s="185">
        <v>27060</v>
      </c>
      <c r="K24" s="185"/>
      <c r="L24" s="185">
        <v>3063152.3751811367</v>
      </c>
    </row>
    <row r="25" spans="1:12" x14ac:dyDescent="0.2">
      <c r="A25" s="34"/>
      <c r="B25" s="187"/>
      <c r="C25" s="187"/>
      <c r="D25" s="208"/>
      <c r="E25" s="186"/>
      <c r="F25" s="208"/>
      <c r="G25" s="208"/>
      <c r="H25" s="208"/>
      <c r="I25" s="186"/>
      <c r="J25" s="208"/>
      <c r="K25" s="186"/>
      <c r="L25" s="105"/>
    </row>
    <row r="26" spans="1:12" x14ac:dyDescent="0.2">
      <c r="A26" s="118" t="s">
        <v>52</v>
      </c>
      <c r="B26" s="191">
        <v>-896371.34801846091</v>
      </c>
      <c r="C26" s="191"/>
      <c r="D26" s="191">
        <v>78325.832258122871</v>
      </c>
      <c r="E26" s="191"/>
      <c r="F26" s="191">
        <v>378829.84312373085</v>
      </c>
      <c r="G26" s="191"/>
      <c r="H26" s="191">
        <v>-72319.294059997846</v>
      </c>
      <c r="I26" s="191"/>
      <c r="J26" s="191">
        <v>-3552</v>
      </c>
      <c r="K26" s="191"/>
      <c r="L26" s="191">
        <v>-515086.96669660503</v>
      </c>
    </row>
    <row r="27" spans="1:12" x14ac:dyDescent="0.2">
      <c r="A27" s="102"/>
      <c r="B27" s="190"/>
      <c r="C27" s="190"/>
      <c r="D27" s="187"/>
      <c r="E27" s="187"/>
      <c r="F27" s="187"/>
      <c r="G27" s="187"/>
      <c r="H27" s="187"/>
      <c r="I27" s="187"/>
      <c r="J27" s="187"/>
      <c r="K27" s="187"/>
      <c r="L27" s="187"/>
    </row>
    <row r="28" spans="1:12" ht="22.5" x14ac:dyDescent="0.2">
      <c r="A28" s="35" t="s">
        <v>110</v>
      </c>
      <c r="B28" s="41">
        <v>0</v>
      </c>
      <c r="C28" s="41"/>
      <c r="D28" s="41">
        <v>0</v>
      </c>
      <c r="E28" s="41"/>
      <c r="F28" s="41">
        <v>0</v>
      </c>
      <c r="G28" s="41"/>
      <c r="H28" s="41">
        <v>0</v>
      </c>
      <c r="I28" s="41"/>
      <c r="J28" s="41">
        <v>0</v>
      </c>
      <c r="K28" s="41"/>
      <c r="L28" s="41">
        <v>0</v>
      </c>
    </row>
    <row r="29" spans="1:12" x14ac:dyDescent="0.2">
      <c r="A29" s="35"/>
      <c r="B29" s="187"/>
      <c r="C29" s="187"/>
      <c r="D29" s="187"/>
      <c r="E29" s="187"/>
      <c r="F29" s="187"/>
      <c r="G29" s="41"/>
      <c r="H29" s="187"/>
      <c r="I29" s="187"/>
      <c r="J29" s="41"/>
      <c r="K29" s="41"/>
      <c r="L29" s="190"/>
    </row>
    <row r="30" spans="1:12" x14ac:dyDescent="0.2">
      <c r="A30" s="118" t="s">
        <v>187</v>
      </c>
      <c r="B30" s="184">
        <v>-374.5</v>
      </c>
      <c r="C30" s="184"/>
      <c r="D30" s="184">
        <v>-49</v>
      </c>
      <c r="E30" s="184"/>
      <c r="F30" s="184">
        <v>-167.5</v>
      </c>
      <c r="G30" s="184"/>
      <c r="H30" s="184">
        <v>-5</v>
      </c>
      <c r="I30" s="184"/>
      <c r="J30" s="184">
        <v>0</v>
      </c>
      <c r="K30" s="184"/>
      <c r="L30" s="184">
        <v>-596</v>
      </c>
    </row>
    <row r="31" spans="1:12" ht="22.5" x14ac:dyDescent="0.2">
      <c r="A31" s="36" t="s">
        <v>188</v>
      </c>
      <c r="B31" s="41">
        <v>0</v>
      </c>
      <c r="C31" s="41"/>
      <c r="D31" s="41">
        <v>0</v>
      </c>
      <c r="E31" s="41"/>
      <c r="F31" s="41">
        <v>35</v>
      </c>
      <c r="G31" s="41"/>
      <c r="H31" s="41">
        <v>0</v>
      </c>
      <c r="I31" s="41"/>
      <c r="J31" s="41">
        <v>0</v>
      </c>
      <c r="K31" s="41"/>
      <c r="L31" s="185">
        <v>35</v>
      </c>
    </row>
    <row r="32" spans="1:12" ht="22.5" x14ac:dyDescent="0.2">
      <c r="A32" s="31" t="s">
        <v>111</v>
      </c>
      <c r="B32" s="41">
        <v>374.5</v>
      </c>
      <c r="C32" s="41"/>
      <c r="D32" s="41">
        <v>49</v>
      </c>
      <c r="E32" s="41"/>
      <c r="F32" s="41">
        <v>202.5</v>
      </c>
      <c r="G32" s="41"/>
      <c r="H32" s="41">
        <v>5</v>
      </c>
      <c r="I32" s="41"/>
      <c r="J32" s="41">
        <v>0</v>
      </c>
      <c r="K32" s="41"/>
      <c r="L32" s="185">
        <v>631</v>
      </c>
    </row>
    <row r="33" spans="1:12" x14ac:dyDescent="0.2">
      <c r="A33" s="37"/>
      <c r="B33" s="41"/>
      <c r="C33" s="41"/>
      <c r="D33" s="41"/>
      <c r="E33" s="41"/>
      <c r="F33" s="22"/>
      <c r="G33" s="41"/>
      <c r="H33" s="22"/>
      <c r="I33" s="41"/>
      <c r="J33" s="41"/>
      <c r="K33" s="41"/>
      <c r="L33" s="185"/>
    </row>
    <row r="34" spans="1:12" x14ac:dyDescent="0.2">
      <c r="A34" s="119" t="s">
        <v>189</v>
      </c>
      <c r="B34" s="184">
        <v>-0.19900000000052429</v>
      </c>
      <c r="C34" s="184"/>
      <c r="D34" s="184">
        <v>0</v>
      </c>
      <c r="E34" s="184"/>
      <c r="F34" s="184">
        <v>-0.86999999999989097</v>
      </c>
      <c r="G34" s="184"/>
      <c r="H34" s="184">
        <v>0</v>
      </c>
      <c r="I34" s="184"/>
      <c r="J34" s="184">
        <v>0</v>
      </c>
      <c r="K34" s="184"/>
      <c r="L34" s="184">
        <v>-1.0690000000004152</v>
      </c>
    </row>
    <row r="35" spans="1:12" ht="22.5" x14ac:dyDescent="0.2">
      <c r="A35" s="33" t="s">
        <v>113</v>
      </c>
      <c r="B35" s="41">
        <v>141367.51358999999</v>
      </c>
      <c r="C35" s="41"/>
      <c r="D35" s="41">
        <v>0</v>
      </c>
      <c r="E35" s="41"/>
      <c r="F35" s="41">
        <v>732628.39942000003</v>
      </c>
      <c r="G35" s="41"/>
      <c r="H35" s="41">
        <v>0</v>
      </c>
      <c r="I35" s="41"/>
      <c r="J35" s="41">
        <v>30868</v>
      </c>
      <c r="K35" s="41"/>
      <c r="L35" s="185">
        <v>904863.91301000002</v>
      </c>
    </row>
    <row r="36" spans="1:12" ht="22.5" x14ac:dyDescent="0.2">
      <c r="A36" s="33" t="s">
        <v>114</v>
      </c>
      <c r="B36" s="41">
        <v>326142.28435000003</v>
      </c>
      <c r="C36" s="41"/>
      <c r="D36" s="41">
        <v>32690</v>
      </c>
      <c r="E36" s="41"/>
      <c r="F36" s="41">
        <v>1705945.65983</v>
      </c>
      <c r="G36" s="41"/>
      <c r="H36" s="41">
        <v>275</v>
      </c>
      <c r="I36" s="41"/>
      <c r="J36" s="41">
        <v>-2</v>
      </c>
      <c r="K36" s="41"/>
      <c r="L36" s="185">
        <v>2065050.9441800001</v>
      </c>
    </row>
    <row r="37" spans="1:12" x14ac:dyDescent="0.2">
      <c r="A37" s="37" t="s">
        <v>115</v>
      </c>
      <c r="B37" s="41">
        <v>74057.727310000002</v>
      </c>
      <c r="C37" s="41"/>
      <c r="D37" s="41">
        <v>3097</v>
      </c>
      <c r="E37" s="41"/>
      <c r="F37" s="41">
        <v>1448615.28596</v>
      </c>
      <c r="G37" s="41"/>
      <c r="H37" s="41">
        <v>2407</v>
      </c>
      <c r="I37" s="41"/>
      <c r="J37" s="41">
        <v>11</v>
      </c>
      <c r="K37" s="41"/>
      <c r="L37" s="185">
        <v>1528188.01327</v>
      </c>
    </row>
    <row r="38" spans="1:12" x14ac:dyDescent="0.2">
      <c r="A38" s="37" t="s">
        <v>116</v>
      </c>
      <c r="B38" s="41">
        <v>541568.72424999997</v>
      </c>
      <c r="C38" s="41"/>
      <c r="D38" s="41">
        <v>35787</v>
      </c>
      <c r="E38" s="41"/>
      <c r="F38" s="41">
        <v>3887190.2152100001</v>
      </c>
      <c r="G38" s="41"/>
      <c r="H38" s="41">
        <v>2682</v>
      </c>
      <c r="I38" s="41"/>
      <c r="J38" s="41">
        <v>30877</v>
      </c>
      <c r="K38" s="41"/>
      <c r="L38" s="185">
        <v>4498104.93946</v>
      </c>
    </row>
    <row r="39" spans="1:12" x14ac:dyDescent="0.2">
      <c r="A39" s="37"/>
      <c r="B39" s="41"/>
      <c r="C39" s="41"/>
      <c r="D39" s="41"/>
      <c r="E39" s="41"/>
      <c r="F39" s="41"/>
      <c r="G39" s="41"/>
      <c r="H39" s="41"/>
      <c r="I39" s="41"/>
      <c r="J39" s="41"/>
      <c r="K39" s="41"/>
      <c r="L39" s="22"/>
    </row>
    <row r="40" spans="1:12" x14ac:dyDescent="0.2">
      <c r="A40" s="119" t="s">
        <v>190</v>
      </c>
      <c r="B40" s="183">
        <v>-896746.04701846081</v>
      </c>
      <c r="C40" s="183"/>
      <c r="D40" s="183">
        <v>78276.832258122871</v>
      </c>
      <c r="E40" s="183"/>
      <c r="F40" s="183">
        <v>378661.47312373086</v>
      </c>
      <c r="G40" s="183"/>
      <c r="H40" s="183">
        <v>-72324.294059997846</v>
      </c>
      <c r="I40" s="183"/>
      <c r="J40" s="183">
        <v>-3552</v>
      </c>
      <c r="K40" s="183"/>
      <c r="L40" s="183">
        <v>-515684.03569660493</v>
      </c>
    </row>
    <row r="82" spans="2:6" x14ac:dyDescent="0.2">
      <c r="B82" s="265"/>
      <c r="C82" s="265"/>
      <c r="D82" s="265"/>
      <c r="E82" s="265"/>
      <c r="F82" s="265"/>
    </row>
  </sheetData>
  <mergeCells count="10">
    <mergeCell ref="A1:L1"/>
    <mergeCell ref="A2:B2"/>
    <mergeCell ref="H8:H10"/>
    <mergeCell ref="F8:F10"/>
    <mergeCell ref="D8:D10"/>
    <mergeCell ref="B8:B10"/>
    <mergeCell ref="L6:L10"/>
    <mergeCell ref="J6:J10"/>
    <mergeCell ref="F6:H7"/>
    <mergeCell ref="B6:D7"/>
  </mergeCells>
  <pageMargins left="0.51181102362204722" right="0.39370078740157483" top="0.74803149606299213" bottom="0.74803149606299213"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Blad4"/>
  <dimension ref="A1:O114"/>
  <sheetViews>
    <sheetView zoomScaleNormal="100" workbookViewId="0"/>
  </sheetViews>
  <sheetFormatPr defaultRowHeight="12.75" x14ac:dyDescent="0.2"/>
  <cols>
    <col min="1" max="1" width="33" customWidth="1"/>
    <col min="2" max="14" width="13.7109375" customWidth="1"/>
    <col min="15" max="15" width="13.28515625" customWidth="1"/>
  </cols>
  <sheetData>
    <row r="1" spans="1:14" s="27" customFormat="1" ht="42" customHeight="1" x14ac:dyDescent="0.2">
      <c r="A1" s="171" t="s">
        <v>234</v>
      </c>
      <c r="B1" s="171"/>
      <c r="C1" s="171"/>
      <c r="D1" s="171"/>
      <c r="E1" s="171"/>
      <c r="F1" s="171"/>
      <c r="G1" s="171"/>
      <c r="H1" s="171"/>
      <c r="I1" s="171"/>
      <c r="J1" s="171"/>
      <c r="K1" s="171"/>
      <c r="L1" s="171"/>
      <c r="M1" s="171"/>
      <c r="N1" s="171"/>
    </row>
    <row r="2" spans="1:14" ht="21.75" customHeight="1" x14ac:dyDescent="0.2">
      <c r="A2" s="340" t="s">
        <v>196</v>
      </c>
      <c r="B2" s="340"/>
      <c r="C2" s="340"/>
      <c r="D2" s="340"/>
      <c r="E2" s="340"/>
      <c r="F2" s="340"/>
      <c r="G2" s="340"/>
      <c r="H2" s="340"/>
      <c r="I2" s="340"/>
      <c r="J2" s="340"/>
      <c r="K2" s="199"/>
      <c r="L2" s="199"/>
      <c r="M2" s="199"/>
      <c r="N2" s="199"/>
    </row>
    <row r="3" spans="1:14" x14ac:dyDescent="0.2">
      <c r="A3" s="199"/>
      <c r="B3" s="199"/>
      <c r="C3" s="199"/>
      <c r="D3" s="199"/>
      <c r="E3" s="199"/>
      <c r="F3" s="199"/>
      <c r="G3" s="199"/>
      <c r="H3" s="199"/>
      <c r="I3" s="199"/>
      <c r="J3" s="199"/>
      <c r="K3" s="199"/>
      <c r="L3" s="199"/>
      <c r="M3" s="199"/>
      <c r="N3" s="199"/>
    </row>
    <row r="4" spans="1:14" x14ac:dyDescent="0.2">
      <c r="A4" s="196" t="s">
        <v>195</v>
      </c>
      <c r="B4" s="271" t="s">
        <v>245</v>
      </c>
      <c r="C4" s="198"/>
      <c r="D4" s="198"/>
      <c r="E4" s="198"/>
      <c r="F4" s="198"/>
      <c r="G4" s="198"/>
      <c r="H4" s="198"/>
      <c r="I4" s="198"/>
      <c r="J4" s="198"/>
      <c r="K4" s="198"/>
      <c r="L4" s="198"/>
      <c r="M4" s="198"/>
      <c r="N4" s="198"/>
    </row>
    <row r="5" spans="1:14" ht="15.75" customHeight="1" x14ac:dyDescent="0.2">
      <c r="A5" s="22"/>
      <c r="B5" s="22"/>
      <c r="C5" s="22"/>
      <c r="D5" s="22"/>
      <c r="E5" s="22"/>
      <c r="F5" s="22"/>
      <c r="G5" s="22"/>
      <c r="H5" s="22"/>
      <c r="I5" s="22"/>
      <c r="J5" s="22"/>
      <c r="K5" s="22"/>
      <c r="L5" s="22"/>
      <c r="M5" s="22"/>
      <c r="N5" s="22"/>
    </row>
    <row r="6" spans="1:14" x14ac:dyDescent="0.2">
      <c r="A6" s="80"/>
      <c r="B6" s="111" t="s">
        <v>38</v>
      </c>
      <c r="C6" s="81"/>
      <c r="D6" s="112"/>
      <c r="E6" s="81" t="s">
        <v>99</v>
      </c>
      <c r="F6" s="81"/>
      <c r="G6" s="81"/>
      <c r="H6" s="111" t="s">
        <v>41</v>
      </c>
      <c r="I6" s="81"/>
      <c r="J6" s="112"/>
      <c r="K6" s="81" t="s">
        <v>100</v>
      </c>
      <c r="L6" s="81"/>
      <c r="M6" s="81"/>
      <c r="N6" s="174"/>
    </row>
    <row r="7" spans="1:14" ht="39" customHeight="1" x14ac:dyDescent="0.2">
      <c r="A7" s="110"/>
      <c r="B7" s="214" t="s">
        <v>140</v>
      </c>
      <c r="C7" s="215" t="s">
        <v>141</v>
      </c>
      <c r="D7" s="216" t="s">
        <v>3</v>
      </c>
      <c r="E7" s="215" t="s">
        <v>140</v>
      </c>
      <c r="F7" s="215" t="s">
        <v>141</v>
      </c>
      <c r="G7" s="217" t="s">
        <v>3</v>
      </c>
      <c r="H7" s="214" t="s">
        <v>140</v>
      </c>
      <c r="I7" s="215" t="s">
        <v>141</v>
      </c>
      <c r="J7" s="216" t="s">
        <v>3</v>
      </c>
      <c r="K7" s="215" t="s">
        <v>140</v>
      </c>
      <c r="L7" s="215" t="s">
        <v>141</v>
      </c>
      <c r="M7" s="217" t="s">
        <v>3</v>
      </c>
      <c r="N7" s="218" t="s">
        <v>24</v>
      </c>
    </row>
    <row r="8" spans="1:14" s="54" customFormat="1" ht="12.6" customHeight="1" x14ac:dyDescent="0.2">
      <c r="A8" s="97" t="s">
        <v>42</v>
      </c>
      <c r="B8" s="106"/>
      <c r="C8" s="107"/>
      <c r="D8" s="108"/>
      <c r="E8" s="107"/>
      <c r="F8" s="107"/>
      <c r="G8" s="161"/>
      <c r="H8" s="106"/>
      <c r="I8" s="107"/>
      <c r="J8" s="108"/>
      <c r="K8" s="107"/>
      <c r="L8" s="107"/>
      <c r="M8" s="107"/>
      <c r="N8" s="200"/>
    </row>
    <row r="9" spans="1:14" ht="12.6" customHeight="1" x14ac:dyDescent="0.2">
      <c r="A9" s="58" t="s">
        <v>4</v>
      </c>
      <c r="B9" s="306">
        <v>2119183</v>
      </c>
      <c r="C9" s="158">
        <v>2524849</v>
      </c>
      <c r="D9" s="307">
        <v>4644032</v>
      </c>
      <c r="E9" s="10">
        <v>259957</v>
      </c>
      <c r="F9" s="10">
        <v>497635</v>
      </c>
      <c r="G9" s="307">
        <v>757592</v>
      </c>
      <c r="H9" s="156">
        <v>42836</v>
      </c>
      <c r="I9" s="158">
        <v>2821649</v>
      </c>
      <c r="J9" s="307">
        <v>2864485</v>
      </c>
      <c r="K9" s="308">
        <v>12483</v>
      </c>
      <c r="L9" s="13">
        <v>103899</v>
      </c>
      <c r="M9" s="308">
        <v>116382</v>
      </c>
      <c r="N9" s="163">
        <v>8382491</v>
      </c>
    </row>
    <row r="10" spans="1:14" ht="12.6" customHeight="1" x14ac:dyDescent="0.2">
      <c r="A10" s="56" t="s">
        <v>5</v>
      </c>
      <c r="B10" s="306">
        <v>2476797</v>
      </c>
      <c r="C10" s="158">
        <v>2795318</v>
      </c>
      <c r="D10" s="307">
        <v>5272115</v>
      </c>
      <c r="E10" s="10">
        <v>474853</v>
      </c>
      <c r="F10" s="10">
        <v>465046</v>
      </c>
      <c r="G10" s="307">
        <v>939899</v>
      </c>
      <c r="H10" s="156">
        <v>60747</v>
      </c>
      <c r="I10" s="158">
        <v>3871751</v>
      </c>
      <c r="J10" s="307">
        <v>3932498</v>
      </c>
      <c r="K10" s="308">
        <v>-677</v>
      </c>
      <c r="L10" s="13">
        <v>223796</v>
      </c>
      <c r="M10" s="308">
        <v>223119</v>
      </c>
      <c r="N10" s="163">
        <v>10367631</v>
      </c>
    </row>
    <row r="11" spans="1:14" ht="12.6" customHeight="1" x14ac:dyDescent="0.2">
      <c r="A11" s="56" t="s">
        <v>6</v>
      </c>
      <c r="B11" s="306">
        <v>2561820</v>
      </c>
      <c r="C11" s="158">
        <v>2206552</v>
      </c>
      <c r="D11" s="307">
        <v>4768372</v>
      </c>
      <c r="E11" s="10">
        <v>287338</v>
      </c>
      <c r="F11" s="10">
        <v>324974</v>
      </c>
      <c r="G11" s="307">
        <v>612312</v>
      </c>
      <c r="H11" s="156">
        <v>111002</v>
      </c>
      <c r="I11" s="158">
        <v>2161840</v>
      </c>
      <c r="J11" s="307">
        <v>2272842</v>
      </c>
      <c r="K11" s="308">
        <v>605</v>
      </c>
      <c r="L11" s="13">
        <v>155961</v>
      </c>
      <c r="M11" s="308">
        <v>156566</v>
      </c>
      <c r="N11" s="163">
        <v>7810092</v>
      </c>
    </row>
    <row r="12" spans="1:14" ht="12.6" customHeight="1" x14ac:dyDescent="0.2">
      <c r="A12" s="56" t="s">
        <v>7</v>
      </c>
      <c r="B12" s="306">
        <v>1978690.2024000001</v>
      </c>
      <c r="C12" s="158">
        <v>1788711.83029</v>
      </c>
      <c r="D12" s="307">
        <v>3767402.0326899998</v>
      </c>
      <c r="E12" s="10">
        <v>251537.80680000002</v>
      </c>
      <c r="F12" s="10">
        <v>240356.55797000002</v>
      </c>
      <c r="G12" s="307">
        <v>491894.36477000004</v>
      </c>
      <c r="H12" s="156">
        <v>108585.20112</v>
      </c>
      <c r="I12" s="158">
        <v>1675268.5446200001</v>
      </c>
      <c r="J12" s="307">
        <v>1783853.7457400002</v>
      </c>
      <c r="K12" s="308">
        <v>48571.175770000002</v>
      </c>
      <c r="L12" s="13">
        <v>37701.74482</v>
      </c>
      <c r="M12" s="308">
        <v>86272.920589999994</v>
      </c>
      <c r="N12" s="163">
        <v>6129423.06379</v>
      </c>
    </row>
    <row r="13" spans="1:14" ht="12.6" customHeight="1" x14ac:dyDescent="0.2">
      <c r="A13" s="55" t="s">
        <v>8</v>
      </c>
      <c r="B13" s="306">
        <v>1729535</v>
      </c>
      <c r="C13" s="158">
        <v>1423734</v>
      </c>
      <c r="D13" s="307">
        <v>3153269</v>
      </c>
      <c r="E13" s="10">
        <v>389779</v>
      </c>
      <c r="F13" s="10">
        <v>345333</v>
      </c>
      <c r="G13" s="307">
        <v>735112</v>
      </c>
      <c r="H13" s="156">
        <v>51582</v>
      </c>
      <c r="I13" s="158">
        <v>1138825</v>
      </c>
      <c r="J13" s="307">
        <v>1190407</v>
      </c>
      <c r="K13" s="308">
        <v>39788</v>
      </c>
      <c r="L13" s="13">
        <v>40214</v>
      </c>
      <c r="M13" s="308">
        <v>80002</v>
      </c>
      <c r="N13" s="163">
        <v>5158790</v>
      </c>
    </row>
    <row r="14" spans="1:14" ht="12.6" customHeight="1" x14ac:dyDescent="0.2">
      <c r="A14" s="56" t="s">
        <v>9</v>
      </c>
      <c r="B14" s="306">
        <v>1819311</v>
      </c>
      <c r="C14" s="158">
        <v>1158816</v>
      </c>
      <c r="D14" s="307">
        <v>2978127</v>
      </c>
      <c r="E14" s="10">
        <v>136968</v>
      </c>
      <c r="F14" s="10">
        <v>169708</v>
      </c>
      <c r="G14" s="307">
        <v>306676</v>
      </c>
      <c r="H14" s="156">
        <v>75244</v>
      </c>
      <c r="I14" s="158">
        <v>1488514</v>
      </c>
      <c r="J14" s="307">
        <v>1563758</v>
      </c>
      <c r="K14" s="308">
        <v>39322</v>
      </c>
      <c r="L14" s="13">
        <v>52092</v>
      </c>
      <c r="M14" s="308">
        <v>91414</v>
      </c>
      <c r="N14" s="163">
        <v>4939975</v>
      </c>
    </row>
    <row r="15" spans="1:14" ht="12.6" customHeight="1" x14ac:dyDescent="0.2">
      <c r="A15" s="56" t="s">
        <v>10</v>
      </c>
      <c r="B15" s="306">
        <v>1063919.85200001</v>
      </c>
      <c r="C15" s="158">
        <v>2285120.0040000002</v>
      </c>
      <c r="D15" s="307">
        <v>3349039.8560000099</v>
      </c>
      <c r="E15" s="10">
        <v>179734.22983999999</v>
      </c>
      <c r="F15" s="10">
        <v>875170.52491999697</v>
      </c>
      <c r="G15" s="307">
        <v>1054904.7547599969</v>
      </c>
      <c r="H15" s="156">
        <v>35959.492200000001</v>
      </c>
      <c r="I15" s="158">
        <v>3699063.8995300001</v>
      </c>
      <c r="J15" s="307">
        <v>3735023.3917300003</v>
      </c>
      <c r="K15" s="308"/>
      <c r="L15" s="13">
        <v>260374.53185000099</v>
      </c>
      <c r="M15" s="308">
        <v>260374.53185000099</v>
      </c>
      <c r="N15" s="163">
        <v>8399342.5343400091</v>
      </c>
    </row>
    <row r="16" spans="1:14" ht="12.6" customHeight="1" x14ac:dyDescent="0.2">
      <c r="A16" s="58" t="s">
        <v>11</v>
      </c>
      <c r="B16" s="306">
        <v>1280209.8300099999</v>
      </c>
      <c r="C16" s="158">
        <v>1461018.2162899999</v>
      </c>
      <c r="D16" s="307">
        <v>2741228.0462999996</v>
      </c>
      <c r="E16" s="10">
        <v>295620.11050000001</v>
      </c>
      <c r="F16" s="10">
        <v>444163.05806999997</v>
      </c>
      <c r="G16" s="307">
        <v>739783.16856999998</v>
      </c>
      <c r="H16" s="156">
        <v>42323.676760000002</v>
      </c>
      <c r="I16" s="158">
        <v>1900541.5054899999</v>
      </c>
      <c r="J16" s="307">
        <v>1942865.1822499998</v>
      </c>
      <c r="K16" s="308">
        <v>17636.356460000003</v>
      </c>
      <c r="L16" s="13">
        <v>42087.672730000006</v>
      </c>
      <c r="M16" s="308">
        <v>59724.029190000008</v>
      </c>
      <c r="N16" s="163">
        <v>5483600.4263099991</v>
      </c>
    </row>
    <row r="17" spans="1:14" ht="12.6" customHeight="1" x14ac:dyDescent="0.2">
      <c r="A17" s="56" t="s">
        <v>14</v>
      </c>
      <c r="B17" s="306">
        <v>1052023.3810000001</v>
      </c>
      <c r="C17" s="158">
        <v>1012457</v>
      </c>
      <c r="D17" s="307">
        <v>2064480.3810000001</v>
      </c>
      <c r="E17" s="10">
        <v>151662.42663962298</v>
      </c>
      <c r="F17" s="10">
        <v>290564.71485859097</v>
      </c>
      <c r="G17" s="307">
        <v>442227.14149821398</v>
      </c>
      <c r="H17" s="156">
        <v>13353.820884225501</v>
      </c>
      <c r="I17" s="158">
        <v>1713947.1782557699</v>
      </c>
      <c r="J17" s="307">
        <v>1727300.9991399953</v>
      </c>
      <c r="K17" s="308">
        <v>4208.5679855574399</v>
      </c>
      <c r="L17" s="13">
        <v>14239.0702144426</v>
      </c>
      <c r="M17" s="308">
        <v>18447.638200000038</v>
      </c>
      <c r="N17" s="163">
        <v>4252456.1598382089</v>
      </c>
    </row>
    <row r="18" spans="1:14" ht="12.6" customHeight="1" x14ac:dyDescent="0.2">
      <c r="A18" s="55" t="s">
        <v>12</v>
      </c>
      <c r="B18" s="306">
        <v>741663</v>
      </c>
      <c r="C18" s="158">
        <v>435027.8</v>
      </c>
      <c r="D18" s="307">
        <v>1176690.8</v>
      </c>
      <c r="E18" s="10">
        <v>37874.6273460991</v>
      </c>
      <c r="F18" s="10">
        <v>91764.745543900906</v>
      </c>
      <c r="G18" s="307">
        <v>129639.37289</v>
      </c>
      <c r="H18" s="156">
        <v>23851.9103164915</v>
      </c>
      <c r="I18" s="158">
        <v>610277.07075350697</v>
      </c>
      <c r="J18" s="307">
        <v>634128.98106999847</v>
      </c>
      <c r="K18" s="308">
        <v>20226.840003265072</v>
      </c>
      <c r="L18" s="13">
        <v>25415.910156734812</v>
      </c>
      <c r="M18" s="308">
        <v>45642.75015999988</v>
      </c>
      <c r="N18" s="163">
        <v>1986101.9041199982</v>
      </c>
    </row>
    <row r="19" spans="1:14" ht="12.6" customHeight="1" x14ac:dyDescent="0.2">
      <c r="A19" s="56" t="s">
        <v>26</v>
      </c>
      <c r="B19" s="306">
        <v>109039</v>
      </c>
      <c r="C19" s="158"/>
      <c r="D19" s="307">
        <v>109039</v>
      </c>
      <c r="E19" s="10">
        <v>61330</v>
      </c>
      <c r="F19" s="10">
        <v>13219</v>
      </c>
      <c r="G19" s="307">
        <v>74549</v>
      </c>
      <c r="H19" s="156">
        <v>159450</v>
      </c>
      <c r="I19" s="158">
        <v>316227</v>
      </c>
      <c r="J19" s="307">
        <v>475677</v>
      </c>
      <c r="K19" s="308">
        <v>0</v>
      </c>
      <c r="L19" s="13">
        <v>0</v>
      </c>
      <c r="M19" s="308">
        <v>0</v>
      </c>
      <c r="N19" s="163">
        <v>659265</v>
      </c>
    </row>
    <row r="20" spans="1:14" ht="12.6" customHeight="1" x14ac:dyDescent="0.2">
      <c r="A20" s="56" t="s">
        <v>13</v>
      </c>
      <c r="B20" s="306">
        <v>629251</v>
      </c>
      <c r="C20" s="158">
        <v>1289682</v>
      </c>
      <c r="D20" s="307">
        <v>2099194</v>
      </c>
      <c r="E20" s="10">
        <v>85695</v>
      </c>
      <c r="F20" s="10">
        <v>536786</v>
      </c>
      <c r="G20" s="307">
        <v>889240</v>
      </c>
      <c r="H20" s="156">
        <v>7661</v>
      </c>
      <c r="I20" s="158">
        <v>1186608</v>
      </c>
      <c r="J20" s="307">
        <v>1323464</v>
      </c>
      <c r="K20" s="308">
        <v>80</v>
      </c>
      <c r="L20" s="13">
        <v>69549</v>
      </c>
      <c r="M20" s="308">
        <v>69741</v>
      </c>
      <c r="N20" s="163">
        <v>4381639</v>
      </c>
    </row>
    <row r="21" spans="1:14" ht="12.6" customHeight="1" x14ac:dyDescent="0.2">
      <c r="A21" s="56" t="s">
        <v>34</v>
      </c>
      <c r="B21" s="306">
        <v>773533</v>
      </c>
      <c r="C21" s="158">
        <v>288308</v>
      </c>
      <c r="D21" s="307">
        <v>1061841</v>
      </c>
      <c r="E21" s="10">
        <v>84839</v>
      </c>
      <c r="F21" s="10">
        <v>8023</v>
      </c>
      <c r="G21" s="307">
        <v>92862</v>
      </c>
      <c r="H21" s="156">
        <v>46312</v>
      </c>
      <c r="I21" s="158">
        <v>159978</v>
      </c>
      <c r="J21" s="307">
        <v>206290</v>
      </c>
      <c r="K21" s="308">
        <v>10099</v>
      </c>
      <c r="L21" s="13">
        <v>7123</v>
      </c>
      <c r="M21" s="308">
        <v>17222</v>
      </c>
      <c r="N21" s="163">
        <v>1378215</v>
      </c>
    </row>
    <row r="22" spans="1:14" ht="12.6" customHeight="1" x14ac:dyDescent="0.2">
      <c r="A22" s="56" t="s">
        <v>73</v>
      </c>
      <c r="B22" s="306">
        <v>1228849</v>
      </c>
      <c r="C22" s="158">
        <v>397059</v>
      </c>
      <c r="D22" s="307">
        <v>1625908</v>
      </c>
      <c r="E22" s="10">
        <v>343574</v>
      </c>
      <c r="F22" s="10">
        <v>24882</v>
      </c>
      <c r="G22" s="307">
        <v>368456</v>
      </c>
      <c r="H22" s="156">
        <v>81591</v>
      </c>
      <c r="I22" s="158">
        <v>256379</v>
      </c>
      <c r="J22" s="307">
        <v>337970</v>
      </c>
      <c r="K22" s="308">
        <v>26112</v>
      </c>
      <c r="L22" s="13">
        <v>7032</v>
      </c>
      <c r="M22" s="308">
        <v>33144</v>
      </c>
      <c r="N22" s="163">
        <v>2365478</v>
      </c>
    </row>
    <row r="23" spans="1:14" ht="12.6" customHeight="1" x14ac:dyDescent="0.2">
      <c r="A23" s="56" t="s">
        <v>35</v>
      </c>
      <c r="B23" s="306">
        <v>917877</v>
      </c>
      <c r="C23" s="158">
        <v>398036</v>
      </c>
      <c r="D23" s="307">
        <v>1315913</v>
      </c>
      <c r="E23" s="10">
        <v>45366</v>
      </c>
      <c r="F23" s="10">
        <v>37133</v>
      </c>
      <c r="G23" s="307">
        <v>82499</v>
      </c>
      <c r="H23" s="156">
        <v>22843</v>
      </c>
      <c r="I23" s="158">
        <v>250424</v>
      </c>
      <c r="J23" s="307">
        <v>273267</v>
      </c>
      <c r="K23" s="308">
        <v>14131</v>
      </c>
      <c r="L23" s="13">
        <v>9655</v>
      </c>
      <c r="M23" s="308">
        <v>23786</v>
      </c>
      <c r="N23" s="163">
        <v>1695465</v>
      </c>
    </row>
    <row r="24" spans="1:14" ht="12.6" customHeight="1" x14ac:dyDescent="0.2">
      <c r="A24" s="56" t="s">
        <v>44</v>
      </c>
      <c r="B24" s="306">
        <v>640200.77399999998</v>
      </c>
      <c r="C24" s="158">
        <v>291274</v>
      </c>
      <c r="D24" s="307">
        <v>931474.77399999998</v>
      </c>
      <c r="E24" s="10">
        <v>35095.971879999997</v>
      </c>
      <c r="F24" s="10">
        <v>9475.1860099999994</v>
      </c>
      <c r="G24" s="307">
        <v>44571.157889999995</v>
      </c>
      <c r="H24" s="156">
        <v>27623.48732</v>
      </c>
      <c r="I24" s="158">
        <v>178100.48916</v>
      </c>
      <c r="J24" s="307">
        <v>205723.97648000001</v>
      </c>
      <c r="K24" s="308">
        <v>8974.9999100000005</v>
      </c>
      <c r="L24" s="13">
        <v>11941.49654</v>
      </c>
      <c r="M24" s="308">
        <v>20916.496449999999</v>
      </c>
      <c r="N24" s="163">
        <v>1202686.4048200001</v>
      </c>
    </row>
    <row r="25" spans="1:14" ht="12.6" customHeight="1" x14ac:dyDescent="0.2">
      <c r="A25" s="56" t="s">
        <v>142</v>
      </c>
      <c r="B25" s="306">
        <v>1129119.997</v>
      </c>
      <c r="C25" s="158">
        <v>304072</v>
      </c>
      <c r="D25" s="307">
        <v>1433191.997</v>
      </c>
      <c r="E25" s="10">
        <v>303970.77713</v>
      </c>
      <c r="F25" s="10">
        <v>21592.05586</v>
      </c>
      <c r="G25" s="307">
        <v>325562.83299000002</v>
      </c>
      <c r="H25" s="156">
        <v>82350.453750000001</v>
      </c>
      <c r="I25" s="158">
        <v>190511.54478</v>
      </c>
      <c r="J25" s="307">
        <v>272861.99852999998</v>
      </c>
      <c r="K25" s="308">
        <v>13271.523139999999</v>
      </c>
      <c r="L25" s="13">
        <v>13014.35687</v>
      </c>
      <c r="M25" s="308">
        <v>26285.880010000001</v>
      </c>
      <c r="N25" s="163">
        <v>2057902.7085299999</v>
      </c>
    </row>
    <row r="26" spans="1:14" ht="12.6" customHeight="1" x14ac:dyDescent="0.2">
      <c r="A26" s="56" t="s">
        <v>205</v>
      </c>
      <c r="B26" s="306">
        <v>697968</v>
      </c>
      <c r="C26" s="158">
        <v>286544</v>
      </c>
      <c r="D26" s="307">
        <v>984512</v>
      </c>
      <c r="E26" s="10">
        <v>39712</v>
      </c>
      <c r="F26" s="10">
        <v>12738</v>
      </c>
      <c r="G26" s="307">
        <v>52450</v>
      </c>
      <c r="H26" s="156">
        <v>29764</v>
      </c>
      <c r="I26" s="158">
        <v>234734</v>
      </c>
      <c r="J26" s="307">
        <v>264498</v>
      </c>
      <c r="K26" s="308">
        <v>14397</v>
      </c>
      <c r="L26" s="13">
        <v>16516</v>
      </c>
      <c r="M26" s="308">
        <v>30913</v>
      </c>
      <c r="N26" s="163">
        <v>1332373</v>
      </c>
    </row>
    <row r="27" spans="1:14" ht="12.6" customHeight="1" x14ac:dyDescent="0.2">
      <c r="A27" s="103" t="s">
        <v>134</v>
      </c>
      <c r="B27" s="159"/>
      <c r="C27" s="160"/>
      <c r="D27" s="219"/>
      <c r="E27" s="160"/>
      <c r="F27" s="160"/>
      <c r="G27" s="161"/>
      <c r="H27" s="159"/>
      <c r="I27" s="160"/>
      <c r="J27" s="161"/>
      <c r="K27" s="160"/>
      <c r="L27" s="160"/>
      <c r="M27" s="309"/>
      <c r="N27" s="220"/>
    </row>
    <row r="28" spans="1:14" ht="12.6" customHeight="1" x14ac:dyDescent="0.2">
      <c r="A28" s="56" t="s">
        <v>39</v>
      </c>
      <c r="B28" s="306">
        <v>293401</v>
      </c>
      <c r="C28" s="158">
        <v>111348</v>
      </c>
      <c r="D28" s="307">
        <v>404749</v>
      </c>
      <c r="E28" s="10">
        <v>58194</v>
      </c>
      <c r="F28" s="10">
        <v>12103</v>
      </c>
      <c r="G28" s="307">
        <v>70297</v>
      </c>
      <c r="H28" s="156">
        <v>14418</v>
      </c>
      <c r="I28" s="158">
        <v>72610</v>
      </c>
      <c r="J28" s="307">
        <v>87028</v>
      </c>
      <c r="K28" s="308">
        <v>4115</v>
      </c>
      <c r="L28" s="13">
        <v>2183</v>
      </c>
      <c r="M28" s="308">
        <v>6298</v>
      </c>
      <c r="N28" s="163">
        <v>568372</v>
      </c>
    </row>
    <row r="29" spans="1:14" ht="12.6" customHeight="1" x14ac:dyDescent="0.2">
      <c r="A29" s="56" t="s">
        <v>55</v>
      </c>
      <c r="B29" s="306">
        <v>264416.74900000001</v>
      </c>
      <c r="C29" s="158">
        <v>88939</v>
      </c>
      <c r="D29" s="307">
        <v>353355.74900000001</v>
      </c>
      <c r="E29" s="10">
        <v>296788.47000000003</v>
      </c>
      <c r="F29" s="10">
        <v>72461.254000000001</v>
      </c>
      <c r="G29" s="307">
        <v>369249.72400000005</v>
      </c>
      <c r="H29" s="156">
        <v>719.49900000000002</v>
      </c>
      <c r="I29" s="158">
        <v>15883</v>
      </c>
      <c r="J29" s="307">
        <v>16602.499</v>
      </c>
      <c r="K29" s="308">
        <v>2692.855</v>
      </c>
      <c r="L29" s="13">
        <v>709</v>
      </c>
      <c r="M29" s="308">
        <v>3401.855</v>
      </c>
      <c r="N29" s="163">
        <v>742609.82699999993</v>
      </c>
    </row>
    <row r="30" spans="1:14" ht="12.6" customHeight="1" x14ac:dyDescent="0.2">
      <c r="A30" s="56" t="s">
        <v>50</v>
      </c>
      <c r="B30" s="306">
        <v>125034</v>
      </c>
      <c r="C30" s="158">
        <v>35379</v>
      </c>
      <c r="D30" s="307">
        <v>160413</v>
      </c>
      <c r="E30" s="10">
        <v>11358.48</v>
      </c>
      <c r="F30" s="10">
        <v>787</v>
      </c>
      <c r="G30" s="307">
        <v>12145.48</v>
      </c>
      <c r="H30" s="156">
        <v>2615</v>
      </c>
      <c r="I30" s="158">
        <v>47750</v>
      </c>
      <c r="J30" s="307">
        <v>50365</v>
      </c>
      <c r="K30" s="308">
        <v>2814</v>
      </c>
      <c r="L30" s="13">
        <v>832</v>
      </c>
      <c r="M30" s="308">
        <v>3646</v>
      </c>
      <c r="N30" s="163">
        <v>226569.48</v>
      </c>
    </row>
    <row r="31" spans="1:14" ht="12.6" customHeight="1" x14ac:dyDescent="0.2">
      <c r="A31" s="56" t="s">
        <v>15</v>
      </c>
      <c r="B31" s="306">
        <v>568951.4</v>
      </c>
      <c r="C31" s="158">
        <v>106753</v>
      </c>
      <c r="D31" s="307">
        <v>675704.4</v>
      </c>
      <c r="E31" s="10">
        <v>162214.20000000001</v>
      </c>
      <c r="F31" s="10">
        <v>11088</v>
      </c>
      <c r="G31" s="307">
        <v>173302.2</v>
      </c>
      <c r="H31" s="156">
        <v>13050</v>
      </c>
      <c r="I31" s="158">
        <v>93051</v>
      </c>
      <c r="J31" s="307">
        <v>106101</v>
      </c>
      <c r="K31" s="308">
        <v>7372</v>
      </c>
      <c r="L31" s="13">
        <v>1417</v>
      </c>
      <c r="M31" s="308">
        <v>8789</v>
      </c>
      <c r="N31" s="163">
        <v>963896.60000000009</v>
      </c>
    </row>
    <row r="32" spans="1:14" ht="12.6" customHeight="1" x14ac:dyDescent="0.2">
      <c r="A32" s="56" t="s">
        <v>16</v>
      </c>
      <c r="B32" s="306">
        <v>480048</v>
      </c>
      <c r="C32" s="158">
        <v>110949</v>
      </c>
      <c r="D32" s="307">
        <v>590997</v>
      </c>
      <c r="E32" s="10">
        <v>53922</v>
      </c>
      <c r="F32" s="10">
        <v>7816</v>
      </c>
      <c r="G32" s="307">
        <v>61738</v>
      </c>
      <c r="H32" s="156">
        <v>48875</v>
      </c>
      <c r="I32" s="158">
        <v>55637</v>
      </c>
      <c r="J32" s="307">
        <v>104512</v>
      </c>
      <c r="K32" s="308">
        <v>6859</v>
      </c>
      <c r="L32" s="13">
        <v>2799</v>
      </c>
      <c r="M32" s="308">
        <v>9658</v>
      </c>
      <c r="N32" s="163">
        <v>766905</v>
      </c>
    </row>
    <row r="33" spans="1:14" ht="12.6" customHeight="1" x14ac:dyDescent="0.2">
      <c r="A33" s="56" t="s">
        <v>33</v>
      </c>
      <c r="B33" s="306">
        <v>528984</v>
      </c>
      <c r="C33" s="158">
        <v>117807</v>
      </c>
      <c r="D33" s="307">
        <v>646791</v>
      </c>
      <c r="E33" s="10">
        <v>31391</v>
      </c>
      <c r="F33" s="10">
        <v>4361</v>
      </c>
      <c r="G33" s="307">
        <v>35752</v>
      </c>
      <c r="H33" s="156">
        <v>20633</v>
      </c>
      <c r="I33" s="158">
        <v>58409</v>
      </c>
      <c r="J33" s="307">
        <v>79042</v>
      </c>
      <c r="K33" s="308">
        <v>6195</v>
      </c>
      <c r="L33" s="13">
        <v>1407</v>
      </c>
      <c r="M33" s="308">
        <v>7602</v>
      </c>
      <c r="N33" s="163">
        <v>769187</v>
      </c>
    </row>
    <row r="34" spans="1:14" ht="12.6" customHeight="1" x14ac:dyDescent="0.2">
      <c r="A34" s="56" t="s">
        <v>17</v>
      </c>
      <c r="B34" s="306">
        <v>462013</v>
      </c>
      <c r="C34" s="158">
        <v>104587</v>
      </c>
      <c r="D34" s="307">
        <v>566600</v>
      </c>
      <c r="E34" s="10">
        <v>50914</v>
      </c>
      <c r="F34" s="10">
        <v>10762</v>
      </c>
      <c r="G34" s="307">
        <v>61676</v>
      </c>
      <c r="H34" s="156">
        <v>18639</v>
      </c>
      <c r="I34" s="158">
        <v>109225</v>
      </c>
      <c r="J34" s="307">
        <v>127864</v>
      </c>
      <c r="K34" s="308">
        <v>7122</v>
      </c>
      <c r="L34" s="13">
        <v>3228</v>
      </c>
      <c r="M34" s="308">
        <v>10350</v>
      </c>
      <c r="N34" s="163">
        <v>766490</v>
      </c>
    </row>
    <row r="35" spans="1:14" ht="12.6" customHeight="1" x14ac:dyDescent="0.2">
      <c r="A35" s="56" t="s">
        <v>18</v>
      </c>
      <c r="B35" s="306">
        <v>456573</v>
      </c>
      <c r="C35" s="158">
        <v>100773</v>
      </c>
      <c r="D35" s="307">
        <v>557346</v>
      </c>
      <c r="E35" s="10">
        <v>63698.6</v>
      </c>
      <c r="F35" s="10">
        <v>1583</v>
      </c>
      <c r="G35" s="307">
        <v>65281.599999999999</v>
      </c>
      <c r="H35" s="156">
        <v>15725</v>
      </c>
      <c r="I35" s="158">
        <v>27869.599999999999</v>
      </c>
      <c r="J35" s="307">
        <v>43594.6</v>
      </c>
      <c r="K35" s="308">
        <v>6741</v>
      </c>
      <c r="L35" s="13">
        <v>5085</v>
      </c>
      <c r="M35" s="308">
        <v>11826</v>
      </c>
      <c r="N35" s="163">
        <v>678048.2</v>
      </c>
    </row>
    <row r="36" spans="1:14" ht="12.6" customHeight="1" x14ac:dyDescent="0.2">
      <c r="A36" s="56" t="s">
        <v>19</v>
      </c>
      <c r="B36" s="306">
        <v>353126</v>
      </c>
      <c r="C36" s="158">
        <v>67509</v>
      </c>
      <c r="D36" s="307">
        <v>420635</v>
      </c>
      <c r="E36" s="10">
        <v>33794</v>
      </c>
      <c r="F36" s="10">
        <v>3306</v>
      </c>
      <c r="G36" s="307">
        <v>37100</v>
      </c>
      <c r="H36" s="156">
        <v>11922</v>
      </c>
      <c r="I36" s="158">
        <v>82361</v>
      </c>
      <c r="J36" s="307">
        <v>94283</v>
      </c>
      <c r="K36" s="308">
        <v>3678</v>
      </c>
      <c r="L36" s="13">
        <v>9425</v>
      </c>
      <c r="M36" s="308">
        <v>13103</v>
      </c>
      <c r="N36" s="163">
        <v>565121</v>
      </c>
    </row>
    <row r="37" spans="1:14" ht="12.6" customHeight="1" x14ac:dyDescent="0.2">
      <c r="A37" s="56" t="s">
        <v>51</v>
      </c>
      <c r="B37" s="306">
        <v>427181</v>
      </c>
      <c r="C37" s="158">
        <v>97732</v>
      </c>
      <c r="D37" s="307">
        <v>524913</v>
      </c>
      <c r="E37" s="10">
        <v>76583.27900000001</v>
      </c>
      <c r="F37" s="10">
        <v>6625.3340000000007</v>
      </c>
      <c r="G37" s="307">
        <v>83208.613000000012</v>
      </c>
      <c r="H37" s="156">
        <v>24296.118999999999</v>
      </c>
      <c r="I37" s="158">
        <v>78148.73</v>
      </c>
      <c r="J37" s="307">
        <v>102444.84899999999</v>
      </c>
      <c r="K37" s="308">
        <v>6979.4470000000001</v>
      </c>
      <c r="L37" s="13">
        <v>1799.673</v>
      </c>
      <c r="M37" s="308">
        <v>8779.1200000000008</v>
      </c>
      <c r="N37" s="163">
        <v>719345.58200000005</v>
      </c>
    </row>
    <row r="38" spans="1:14" ht="12.6" customHeight="1" x14ac:dyDescent="0.2">
      <c r="A38" s="56" t="s">
        <v>137</v>
      </c>
      <c r="B38" s="306">
        <v>632289</v>
      </c>
      <c r="C38" s="158">
        <v>147778</v>
      </c>
      <c r="D38" s="307">
        <v>780067</v>
      </c>
      <c r="E38" s="10">
        <v>176579.5</v>
      </c>
      <c r="F38" s="10">
        <v>14427</v>
      </c>
      <c r="G38" s="307">
        <v>191006.5</v>
      </c>
      <c r="H38" s="156">
        <v>24231</v>
      </c>
      <c r="I38" s="158">
        <v>143347</v>
      </c>
      <c r="J38" s="307">
        <v>167578</v>
      </c>
      <c r="K38" s="308">
        <v>19998.5</v>
      </c>
      <c r="L38" s="13">
        <v>8569.5</v>
      </c>
      <c r="M38" s="308">
        <v>28568</v>
      </c>
      <c r="N38" s="163">
        <v>1167219.5</v>
      </c>
    </row>
    <row r="39" spans="1:14" ht="12.6" customHeight="1" x14ac:dyDescent="0.2">
      <c r="A39" s="56" t="s">
        <v>20</v>
      </c>
      <c r="B39" s="306">
        <v>483679</v>
      </c>
      <c r="C39" s="158">
        <v>127957</v>
      </c>
      <c r="D39" s="307">
        <v>611636</v>
      </c>
      <c r="E39" s="10">
        <v>213002</v>
      </c>
      <c r="F39" s="10">
        <v>11429</v>
      </c>
      <c r="G39" s="307">
        <v>224431</v>
      </c>
      <c r="H39" s="156">
        <v>20720</v>
      </c>
      <c r="I39" s="158">
        <v>258829</v>
      </c>
      <c r="J39" s="307">
        <v>279549</v>
      </c>
      <c r="K39" s="308">
        <v>9534</v>
      </c>
      <c r="L39" s="13">
        <v>4876</v>
      </c>
      <c r="M39" s="308">
        <v>14410</v>
      </c>
      <c r="N39" s="163">
        <v>1130026</v>
      </c>
    </row>
    <row r="40" spans="1:14" ht="12.6" customHeight="1" x14ac:dyDescent="0.2">
      <c r="A40" s="103" t="s">
        <v>135</v>
      </c>
      <c r="B40" s="159"/>
      <c r="C40" s="160"/>
      <c r="D40" s="219"/>
      <c r="E40" s="160"/>
      <c r="F40" s="160"/>
      <c r="G40" s="161"/>
      <c r="H40" s="159"/>
      <c r="I40" s="160"/>
      <c r="J40" s="161"/>
      <c r="K40" s="160"/>
      <c r="L40" s="160"/>
      <c r="M40" s="309"/>
      <c r="N40" s="220"/>
    </row>
    <row r="41" spans="1:14" ht="12.6" customHeight="1" x14ac:dyDescent="0.2">
      <c r="A41" s="56" t="s">
        <v>207</v>
      </c>
      <c r="B41" s="306">
        <v>34678</v>
      </c>
      <c r="C41" s="310"/>
      <c r="D41" s="307">
        <v>34678</v>
      </c>
      <c r="E41" s="10">
        <v>1136</v>
      </c>
      <c r="F41" s="311"/>
      <c r="G41" s="307">
        <v>1136</v>
      </c>
      <c r="H41" s="156">
        <v>385</v>
      </c>
      <c r="I41" s="22">
        <v>1126</v>
      </c>
      <c r="J41" s="307">
        <v>1511</v>
      </c>
      <c r="K41" s="308">
        <v>179</v>
      </c>
      <c r="L41" s="22"/>
      <c r="M41" s="308">
        <v>179</v>
      </c>
      <c r="N41" s="163">
        <v>37504</v>
      </c>
    </row>
    <row r="42" spans="1:14" ht="12.6" customHeight="1" x14ac:dyDescent="0.2">
      <c r="A42" s="56" t="s">
        <v>22</v>
      </c>
      <c r="B42" s="306">
        <v>184352</v>
      </c>
      <c r="C42" s="158">
        <v>22530</v>
      </c>
      <c r="D42" s="307">
        <v>206882</v>
      </c>
      <c r="E42" s="10">
        <v>9692</v>
      </c>
      <c r="F42" s="10">
        <v>480</v>
      </c>
      <c r="G42" s="307">
        <v>10172</v>
      </c>
      <c r="H42" s="156">
        <v>1537</v>
      </c>
      <c r="I42" s="11">
        <v>5170</v>
      </c>
      <c r="J42" s="307">
        <v>6707</v>
      </c>
      <c r="K42" s="308">
        <v>1144</v>
      </c>
      <c r="L42" s="13">
        <v>230</v>
      </c>
      <c r="M42" s="308">
        <v>1374</v>
      </c>
      <c r="N42" s="163">
        <v>225135</v>
      </c>
    </row>
    <row r="43" spans="1:14" ht="12.6" customHeight="1" x14ac:dyDescent="0.2">
      <c r="A43" s="56" t="s">
        <v>23</v>
      </c>
      <c r="B43" s="306">
        <v>72144</v>
      </c>
      <c r="C43" s="158">
        <v>13217</v>
      </c>
      <c r="D43" s="307">
        <v>85361</v>
      </c>
      <c r="E43" s="10">
        <v>2150</v>
      </c>
      <c r="F43" s="312">
        <v>208</v>
      </c>
      <c r="G43" s="307">
        <v>2358</v>
      </c>
      <c r="H43" s="156">
        <v>1840</v>
      </c>
      <c r="I43" s="310">
        <v>2934</v>
      </c>
      <c r="J43" s="307">
        <v>4774</v>
      </c>
      <c r="K43" s="308">
        <v>636</v>
      </c>
      <c r="L43" s="13">
        <v>0</v>
      </c>
      <c r="M43" s="308">
        <v>636</v>
      </c>
      <c r="N43" s="163">
        <v>93129</v>
      </c>
    </row>
    <row r="44" spans="1:14" ht="12.6" customHeight="1" x14ac:dyDescent="0.2">
      <c r="A44" s="56" t="s">
        <v>68</v>
      </c>
      <c r="B44" s="306">
        <v>172654</v>
      </c>
      <c r="C44" s="158">
        <v>21413</v>
      </c>
      <c r="D44" s="307">
        <v>194067</v>
      </c>
      <c r="E44" s="10">
        <v>9505.7000000000007</v>
      </c>
      <c r="F44" s="10">
        <v>263.39999999999998</v>
      </c>
      <c r="G44" s="307">
        <v>9769.1</v>
      </c>
      <c r="H44" s="156">
        <v>7418.7</v>
      </c>
      <c r="I44" s="158">
        <v>7202.3</v>
      </c>
      <c r="J44" s="307">
        <v>14621</v>
      </c>
      <c r="K44" s="308">
        <v>2557.46</v>
      </c>
      <c r="L44" s="13">
        <v>0.1</v>
      </c>
      <c r="M44" s="308">
        <v>2557.56</v>
      </c>
      <c r="N44" s="163">
        <v>221014.66</v>
      </c>
    </row>
    <row r="45" spans="1:14" ht="12.6" customHeight="1" x14ac:dyDescent="0.2">
      <c r="A45" s="56" t="s">
        <v>78</v>
      </c>
      <c r="B45" s="306">
        <v>225271</v>
      </c>
      <c r="C45" s="158">
        <v>58027.393960000001</v>
      </c>
      <c r="D45" s="307">
        <v>283298.39396000002</v>
      </c>
      <c r="E45" s="10">
        <v>3417</v>
      </c>
      <c r="F45" s="10">
        <v>273.18060000000003</v>
      </c>
      <c r="G45" s="307">
        <v>3690.1806000000001</v>
      </c>
      <c r="H45" s="156">
        <v>3540</v>
      </c>
      <c r="I45" s="158">
        <v>9218.0322099999994</v>
      </c>
      <c r="J45" s="307">
        <v>12758.032209999999</v>
      </c>
      <c r="K45" s="308">
        <v>3196</v>
      </c>
      <c r="L45" s="13">
        <v>712.36095999999998</v>
      </c>
      <c r="M45" s="308">
        <v>3908.36096</v>
      </c>
      <c r="N45" s="163">
        <v>303654.96773000003</v>
      </c>
    </row>
    <row r="46" spans="1:14" ht="12.6" customHeight="1" x14ac:dyDescent="0.2">
      <c r="A46" s="103" t="s">
        <v>136</v>
      </c>
      <c r="B46" s="159"/>
      <c r="C46" s="160"/>
      <c r="D46" s="219"/>
      <c r="E46" s="160"/>
      <c r="F46" s="160"/>
      <c r="G46" s="161"/>
      <c r="H46" s="159"/>
      <c r="I46" s="160"/>
      <c r="J46" s="161"/>
      <c r="K46" s="160"/>
      <c r="L46" s="160"/>
      <c r="M46" s="309"/>
      <c r="N46" s="220"/>
    </row>
    <row r="47" spans="1:14" ht="12.6" customHeight="1" x14ac:dyDescent="0.2">
      <c r="A47" s="43" t="s">
        <v>232</v>
      </c>
      <c r="B47" s="306">
        <v>7144</v>
      </c>
      <c r="C47" s="313">
        <v>1567</v>
      </c>
      <c r="D47" s="307">
        <v>8711</v>
      </c>
      <c r="E47" s="10">
        <v>602</v>
      </c>
      <c r="F47" s="10"/>
      <c r="G47" s="307">
        <v>602</v>
      </c>
      <c r="H47" s="156">
        <v>6571</v>
      </c>
      <c r="I47" s="313">
        <v>254</v>
      </c>
      <c r="J47" s="307">
        <v>6825</v>
      </c>
      <c r="K47" s="308">
        <v>236</v>
      </c>
      <c r="L47" s="312"/>
      <c r="M47" s="308">
        <v>236</v>
      </c>
      <c r="N47" s="163">
        <v>16374</v>
      </c>
    </row>
    <row r="48" spans="1:14" ht="12.6" customHeight="1" x14ac:dyDescent="0.2">
      <c r="A48" s="56" t="s">
        <v>143</v>
      </c>
      <c r="B48" s="306">
        <v>18322</v>
      </c>
      <c r="C48" s="158">
        <v>3976</v>
      </c>
      <c r="D48" s="307">
        <v>22298</v>
      </c>
      <c r="E48" s="10">
        <v>1660</v>
      </c>
      <c r="F48" s="312"/>
      <c r="G48" s="307">
        <v>1660</v>
      </c>
      <c r="H48" s="156">
        <v>7550</v>
      </c>
      <c r="I48" s="158">
        <v>4583</v>
      </c>
      <c r="J48" s="307">
        <v>12133</v>
      </c>
      <c r="K48" s="308">
        <v>544</v>
      </c>
      <c r="L48" s="312"/>
      <c r="M48" s="308">
        <v>544</v>
      </c>
      <c r="N48" s="163">
        <v>36635</v>
      </c>
    </row>
    <row r="49" spans="1:15" ht="12.6" customHeight="1" x14ac:dyDescent="0.2">
      <c r="A49" s="56" t="s">
        <v>21</v>
      </c>
      <c r="B49" s="306">
        <v>8419</v>
      </c>
      <c r="C49" s="158"/>
      <c r="D49" s="307">
        <v>8419</v>
      </c>
      <c r="E49" s="10">
        <v>2633</v>
      </c>
      <c r="F49" s="312"/>
      <c r="G49" s="307">
        <v>2633</v>
      </c>
      <c r="H49" s="314"/>
      <c r="I49" s="313"/>
      <c r="J49" s="307"/>
      <c r="K49" s="308">
        <v>107</v>
      </c>
      <c r="L49" s="312"/>
      <c r="M49" s="308">
        <v>107</v>
      </c>
      <c r="N49" s="163">
        <v>11159</v>
      </c>
    </row>
    <row r="50" spans="1:15" ht="12.6" customHeight="1" x14ac:dyDescent="0.2">
      <c r="A50" s="56" t="s">
        <v>206</v>
      </c>
      <c r="B50" s="306">
        <v>127528.34763</v>
      </c>
      <c r="C50" s="158">
        <v>16951.902880000001</v>
      </c>
      <c r="D50" s="307">
        <v>144480.25051000001</v>
      </c>
      <c r="E50" s="10">
        <v>33900.943610000002</v>
      </c>
      <c r="F50" s="10">
        <v>3894.8789499999998</v>
      </c>
      <c r="G50" s="307">
        <v>37795.822560000001</v>
      </c>
      <c r="H50" s="156">
        <v>1408.98892</v>
      </c>
      <c r="I50" s="158">
        <v>23700.498780000002</v>
      </c>
      <c r="J50" s="307">
        <v>25109.487700000001</v>
      </c>
      <c r="K50" s="308">
        <v>3048.4622259672628</v>
      </c>
      <c r="L50" s="13">
        <v>311.21487403273301</v>
      </c>
      <c r="M50" s="308">
        <v>3359.6770999999958</v>
      </c>
      <c r="N50" s="163">
        <v>210745.23787000001</v>
      </c>
    </row>
    <row r="51" spans="1:15" ht="12.6" customHeight="1" x14ac:dyDescent="0.2">
      <c r="A51" s="56" t="s">
        <v>27</v>
      </c>
      <c r="B51" s="306">
        <v>2422</v>
      </c>
      <c r="C51" s="313"/>
      <c r="D51" s="307">
        <v>2422</v>
      </c>
      <c r="E51" s="312"/>
      <c r="F51" s="312"/>
      <c r="G51" s="307"/>
      <c r="H51" s="156">
        <v>853</v>
      </c>
      <c r="I51" s="313"/>
      <c r="J51" s="307">
        <v>853</v>
      </c>
      <c r="K51" s="308"/>
      <c r="L51" s="312"/>
      <c r="M51" s="308"/>
      <c r="N51" s="163">
        <v>3275</v>
      </c>
    </row>
    <row r="52" spans="1:15" ht="12.6" customHeight="1" x14ac:dyDescent="0.2">
      <c r="A52" s="56" t="s">
        <v>37</v>
      </c>
      <c r="B52" s="306">
        <v>7393</v>
      </c>
      <c r="C52" s="313"/>
      <c r="D52" s="307">
        <v>7393</v>
      </c>
      <c r="E52" s="10">
        <v>394</v>
      </c>
      <c r="F52" s="312"/>
      <c r="G52" s="307">
        <v>394</v>
      </c>
      <c r="H52" s="156">
        <v>6665</v>
      </c>
      <c r="I52" s="313"/>
      <c r="J52" s="307">
        <v>6665</v>
      </c>
      <c r="K52" s="308">
        <v>147</v>
      </c>
      <c r="L52" s="312"/>
      <c r="M52" s="308">
        <v>147</v>
      </c>
      <c r="N52" s="163">
        <v>14599</v>
      </c>
    </row>
    <row r="53" spans="1:15" ht="12.6" customHeight="1" x14ac:dyDescent="0.2">
      <c r="A53" s="56" t="s">
        <v>74</v>
      </c>
      <c r="B53" s="306">
        <v>6818</v>
      </c>
      <c r="C53" s="313"/>
      <c r="D53" s="307">
        <v>6818</v>
      </c>
      <c r="E53" s="10">
        <v>190.71100000000001</v>
      </c>
      <c r="F53" s="312"/>
      <c r="G53" s="307">
        <v>190.71100000000001</v>
      </c>
      <c r="H53" s="156">
        <v>547.33100000000002</v>
      </c>
      <c r="I53" s="313"/>
      <c r="J53" s="307">
        <v>547.33100000000002</v>
      </c>
      <c r="K53" s="308"/>
      <c r="L53" s="22"/>
      <c r="M53" s="308"/>
      <c r="N53" s="163">
        <v>7556.0420000000004</v>
      </c>
    </row>
    <row r="54" spans="1:15" ht="12.6" customHeight="1" x14ac:dyDescent="0.2">
      <c r="A54" s="56" t="s">
        <v>204</v>
      </c>
      <c r="B54" s="306">
        <v>104470</v>
      </c>
      <c r="C54" s="158">
        <v>4820</v>
      </c>
      <c r="D54" s="307">
        <v>109290</v>
      </c>
      <c r="E54" s="10">
        <v>2987</v>
      </c>
      <c r="F54" s="10"/>
      <c r="G54" s="307">
        <v>2987</v>
      </c>
      <c r="H54" s="156"/>
      <c r="I54" s="158">
        <v>7222</v>
      </c>
      <c r="J54" s="307">
        <v>7222</v>
      </c>
      <c r="K54" s="308">
        <v>2325</v>
      </c>
      <c r="L54" s="13">
        <v>254</v>
      </c>
      <c r="M54" s="308">
        <v>2579</v>
      </c>
      <c r="N54" s="163">
        <v>122078</v>
      </c>
    </row>
    <row r="55" spans="1:15" ht="12.6" customHeight="1" x14ac:dyDescent="0.2">
      <c r="A55" s="40" t="s">
        <v>208</v>
      </c>
      <c r="B55" s="306">
        <v>94551</v>
      </c>
      <c r="C55" s="158">
        <v>8699</v>
      </c>
      <c r="D55" s="307">
        <v>103250</v>
      </c>
      <c r="E55" s="10">
        <v>8917</v>
      </c>
      <c r="F55" s="10">
        <v>7</v>
      </c>
      <c r="G55" s="307">
        <v>8924</v>
      </c>
      <c r="H55" s="156">
        <v>16989</v>
      </c>
      <c r="I55" s="158">
        <v>25322</v>
      </c>
      <c r="J55" s="307">
        <v>42311</v>
      </c>
      <c r="K55" s="308">
        <v>0</v>
      </c>
      <c r="L55" s="13">
        <v>0</v>
      </c>
      <c r="M55" s="308">
        <v>0</v>
      </c>
      <c r="N55" s="163">
        <v>154485</v>
      </c>
    </row>
    <row r="56" spans="1:15" ht="12.6" customHeight="1" x14ac:dyDescent="0.2">
      <c r="A56" s="58" t="s">
        <v>69</v>
      </c>
      <c r="B56" s="306">
        <v>17608</v>
      </c>
      <c r="C56" s="313"/>
      <c r="D56" s="307">
        <v>17608</v>
      </c>
      <c r="E56" s="10">
        <v>726</v>
      </c>
      <c r="F56" s="312"/>
      <c r="G56" s="307">
        <v>726</v>
      </c>
      <c r="H56" s="156"/>
      <c r="I56" s="313"/>
      <c r="J56" s="307"/>
      <c r="K56" s="308"/>
      <c r="L56" s="312"/>
      <c r="M56" s="308"/>
      <c r="N56" s="163">
        <v>18334</v>
      </c>
    </row>
    <row r="57" spans="1:15" ht="7.15" customHeight="1" x14ac:dyDescent="0.2">
      <c r="A57" s="1"/>
      <c r="B57" s="22"/>
      <c r="C57" s="315"/>
      <c r="D57" s="307"/>
      <c r="E57" s="316"/>
      <c r="F57" s="316"/>
      <c r="G57" s="307"/>
      <c r="H57" s="317"/>
      <c r="I57" s="316"/>
      <c r="J57" s="307"/>
      <c r="K57" s="316"/>
      <c r="L57" s="316"/>
      <c r="M57" s="308"/>
      <c r="N57" s="163"/>
    </row>
    <row r="58" spans="1:15" ht="12.6" customHeight="1" x14ac:dyDescent="0.2">
      <c r="A58" s="28" t="s">
        <v>24</v>
      </c>
      <c r="B58" s="318">
        <v>29108460.533040013</v>
      </c>
      <c r="C58" s="319">
        <v>21715291.147420004</v>
      </c>
      <c r="D58" s="320">
        <v>51004012.680460006</v>
      </c>
      <c r="E58" s="319">
        <v>4771257.8337457236</v>
      </c>
      <c r="F58" s="319">
        <v>4570438.8907824885</v>
      </c>
      <c r="G58" s="320">
        <v>9608455.7245282084</v>
      </c>
      <c r="H58" s="321">
        <v>1294228.6802707168</v>
      </c>
      <c r="I58" s="319">
        <v>24984491.393579286</v>
      </c>
      <c r="J58" s="320">
        <v>26407915.073849995</v>
      </c>
      <c r="K58" s="322">
        <v>367450.18749478977</v>
      </c>
      <c r="L58" s="322">
        <v>1134449.632015211</v>
      </c>
      <c r="M58" s="322">
        <v>1502011.8195100008</v>
      </c>
      <c r="N58" s="163">
        <v>88522395.298348203</v>
      </c>
    </row>
    <row r="59" spans="1:15" x14ac:dyDescent="0.2">
      <c r="A59" s="22"/>
      <c r="B59" s="105"/>
      <c r="C59" s="105"/>
      <c r="D59" s="105"/>
      <c r="E59" s="105"/>
      <c r="F59" s="105"/>
      <c r="G59" s="105"/>
      <c r="H59" s="105"/>
      <c r="I59" s="105"/>
      <c r="J59" s="105"/>
      <c r="K59" s="105"/>
      <c r="L59" s="105"/>
      <c r="M59" s="105"/>
      <c r="N59" s="105"/>
    </row>
    <row r="60" spans="1:15" x14ac:dyDescent="0.2">
      <c r="A60" s="192" t="s">
        <v>197</v>
      </c>
      <c r="B60" s="15"/>
      <c r="C60" s="22"/>
      <c r="D60" s="22"/>
      <c r="E60" s="22"/>
      <c r="F60" s="22"/>
      <c r="G60" s="22"/>
      <c r="H60" s="22"/>
      <c r="I60" s="22"/>
      <c r="J60" s="22"/>
      <c r="K60" s="22"/>
      <c r="L60" s="22"/>
      <c r="M60" s="22"/>
      <c r="N60" s="22"/>
      <c r="O60" s="22"/>
    </row>
    <row r="61" spans="1:15" s="22" customFormat="1" x14ac:dyDescent="0.2"/>
    <row r="62" spans="1:15" s="22" customFormat="1" x14ac:dyDescent="0.2">
      <c r="O62"/>
    </row>
    <row r="112" spans="1:1" ht="14.25" x14ac:dyDescent="0.3">
      <c r="A112" s="175"/>
    </row>
    <row r="113" spans="1:1" ht="14.25" x14ac:dyDescent="0.3">
      <c r="A113" s="175"/>
    </row>
    <row r="114" spans="1:1" ht="14.25" x14ac:dyDescent="0.3">
      <c r="A114" s="176"/>
    </row>
  </sheetData>
  <mergeCells count="1">
    <mergeCell ref="A2:J2"/>
  </mergeCells>
  <hyperlinks>
    <hyperlink ref="B4" r:id="rId1" display="https://www.uka.se/statistik--analys/hogskolan-i-siffror.html" xr:uid="{6C5B3DA5-04BF-431F-82DA-A2FAC3FA866C}"/>
  </hyperlinks>
  <pageMargins left="0.70866141732283472" right="0.70866141732283472" top="0.55118110236220474" bottom="0.39370078740157483" header="0.31496062992125984" footer="0.31496062992125984"/>
  <pageSetup paperSize="9" scale="95"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Blad5"/>
  <dimension ref="A1:V59"/>
  <sheetViews>
    <sheetView zoomScaleNormal="100" workbookViewId="0">
      <pane xSplit="1" topLeftCell="B1" activePane="topRight" state="frozen"/>
      <selection activeCell="E49" sqref="E49"/>
      <selection pane="topRight"/>
    </sheetView>
  </sheetViews>
  <sheetFormatPr defaultRowHeight="12.75" x14ac:dyDescent="0.2"/>
  <cols>
    <col min="1" max="1" width="34.42578125" customWidth="1"/>
    <col min="2" max="2" width="20.7109375" customWidth="1"/>
    <col min="3" max="3" width="11" customWidth="1"/>
    <col min="4" max="8" width="11.85546875" bestFit="1" customWidth="1"/>
    <col min="9" max="9" width="14.7109375" bestFit="1" customWidth="1"/>
    <col min="11" max="20" width="11.85546875" bestFit="1" customWidth="1"/>
    <col min="21" max="21" width="11.85546875" customWidth="1"/>
    <col min="22" max="22" width="12" bestFit="1" customWidth="1"/>
  </cols>
  <sheetData>
    <row r="1" spans="1:22" ht="39" customHeight="1" x14ac:dyDescent="0.2">
      <c r="A1" s="195" t="s">
        <v>236</v>
      </c>
      <c r="B1" s="195"/>
      <c r="C1" s="195"/>
      <c r="D1" s="195"/>
      <c r="E1" s="195"/>
      <c r="F1" s="195"/>
      <c r="G1" s="195"/>
      <c r="H1" s="195"/>
      <c r="I1" s="195"/>
      <c r="J1" s="195"/>
      <c r="K1" s="195"/>
      <c r="L1" s="195"/>
      <c r="M1" s="195"/>
      <c r="N1" s="195"/>
      <c r="O1" s="195"/>
      <c r="P1" s="22"/>
      <c r="Q1" s="22"/>
      <c r="R1" s="22"/>
      <c r="S1" s="22"/>
      <c r="T1" s="22"/>
      <c r="U1" s="22"/>
      <c r="V1" s="22"/>
    </row>
    <row r="2" spans="1:22" x14ac:dyDescent="0.2">
      <c r="A2" s="341" t="s">
        <v>247</v>
      </c>
      <c r="B2" s="341"/>
      <c r="C2" s="341"/>
      <c r="D2" s="341"/>
      <c r="E2" s="341"/>
      <c r="F2" s="341"/>
      <c r="G2" s="341"/>
      <c r="H2" s="341"/>
      <c r="I2" s="341"/>
      <c r="J2" s="341"/>
      <c r="K2" s="341"/>
      <c r="L2" s="341"/>
      <c r="M2" s="341"/>
      <c r="N2" s="22"/>
      <c r="O2" s="22"/>
      <c r="P2" s="22"/>
      <c r="Q2" s="22"/>
      <c r="R2" s="22"/>
      <c r="S2" s="22"/>
      <c r="T2" s="22"/>
      <c r="U2" s="22"/>
      <c r="V2" s="22"/>
    </row>
    <row r="3" spans="1:22" ht="17.25" customHeight="1" x14ac:dyDescent="0.2">
      <c r="A3" s="196" t="s">
        <v>195</v>
      </c>
      <c r="B3" s="271" t="s">
        <v>245</v>
      </c>
      <c r="C3" s="22"/>
      <c r="D3" s="22"/>
      <c r="E3" s="22"/>
      <c r="F3" s="22"/>
      <c r="G3" s="22"/>
      <c r="H3" s="22"/>
      <c r="I3" s="22"/>
      <c r="J3" s="22"/>
      <c r="K3" s="22"/>
      <c r="L3" s="22"/>
      <c r="M3" s="22"/>
      <c r="N3" s="22"/>
      <c r="O3" s="22"/>
      <c r="P3" s="22"/>
      <c r="Q3" s="22"/>
      <c r="R3" s="22"/>
      <c r="S3" s="22"/>
      <c r="T3" s="22"/>
      <c r="U3" s="22"/>
      <c r="V3" s="22"/>
    </row>
    <row r="4" spans="1:22" ht="33" customHeight="1" x14ac:dyDescent="0.2">
      <c r="A4" s="22"/>
      <c r="B4" s="22"/>
      <c r="C4" s="22"/>
      <c r="D4" s="22"/>
      <c r="E4" s="22"/>
      <c r="F4" s="22"/>
      <c r="G4" s="22"/>
      <c r="H4" s="22"/>
      <c r="I4" s="22"/>
      <c r="J4" s="22"/>
      <c r="K4" s="22"/>
      <c r="L4" s="22"/>
      <c r="M4" s="22"/>
      <c r="N4" s="22"/>
      <c r="O4" s="22"/>
      <c r="P4" s="22"/>
      <c r="Q4" s="22"/>
      <c r="R4" s="22"/>
      <c r="S4" s="22"/>
      <c r="T4" s="22"/>
      <c r="U4" s="22"/>
      <c r="V4" s="22"/>
    </row>
    <row r="5" spans="1:22" s="135" customFormat="1" ht="45" customHeight="1" x14ac:dyDescent="0.2">
      <c r="A5" s="136"/>
      <c r="B5" s="136" t="s">
        <v>38</v>
      </c>
      <c r="C5" s="136" t="s">
        <v>54</v>
      </c>
      <c r="D5" s="136" t="s">
        <v>98</v>
      </c>
      <c r="E5" s="136" t="s">
        <v>67</v>
      </c>
      <c r="F5" s="136" t="s">
        <v>49</v>
      </c>
      <c r="G5" s="136" t="s">
        <v>139</v>
      </c>
      <c r="H5" s="137" t="s">
        <v>65</v>
      </c>
      <c r="I5" s="137" t="s">
        <v>160</v>
      </c>
      <c r="J5" s="137" t="s">
        <v>53</v>
      </c>
      <c r="K5" s="136" t="s">
        <v>144</v>
      </c>
      <c r="L5" s="136" t="s">
        <v>253</v>
      </c>
      <c r="M5" s="136" t="s">
        <v>36</v>
      </c>
      <c r="N5" s="136" t="s">
        <v>61</v>
      </c>
      <c r="O5" s="136" t="s">
        <v>191</v>
      </c>
      <c r="P5" s="137" t="s">
        <v>1</v>
      </c>
      <c r="Q5" s="137" t="s">
        <v>62</v>
      </c>
      <c r="R5" s="137" t="s">
        <v>0</v>
      </c>
      <c r="S5" s="136" t="s">
        <v>25</v>
      </c>
      <c r="T5" s="136" t="s">
        <v>100</v>
      </c>
      <c r="U5" s="136" t="s">
        <v>235</v>
      </c>
      <c r="V5" s="193" t="s">
        <v>3</v>
      </c>
    </row>
    <row r="6" spans="1:22" x14ac:dyDescent="0.2">
      <c r="A6" s="59" t="s">
        <v>42</v>
      </c>
      <c r="B6" s="98"/>
      <c r="C6" s="133"/>
      <c r="D6" s="98"/>
      <c r="E6" s="98"/>
      <c r="F6" s="98"/>
      <c r="G6" s="125"/>
      <c r="H6" s="134"/>
      <c r="I6" s="134"/>
      <c r="J6" s="134"/>
      <c r="K6" s="125"/>
      <c r="L6" s="125"/>
      <c r="M6" s="98"/>
      <c r="N6" s="125"/>
      <c r="O6" s="125"/>
      <c r="P6" s="99"/>
      <c r="Q6" s="99"/>
      <c r="R6" s="99"/>
      <c r="S6" s="98"/>
      <c r="T6" s="98"/>
      <c r="U6" s="98"/>
      <c r="V6" s="194"/>
    </row>
    <row r="7" spans="1:22" x14ac:dyDescent="0.2">
      <c r="A7" s="56" t="s">
        <v>4</v>
      </c>
      <c r="B7" s="10">
        <v>2307959</v>
      </c>
      <c r="C7" s="10">
        <v>799352</v>
      </c>
      <c r="D7" s="10">
        <v>57992</v>
      </c>
      <c r="E7" s="10">
        <v>84445</v>
      </c>
      <c r="F7" s="10">
        <v>81196</v>
      </c>
      <c r="G7" s="10">
        <v>12263</v>
      </c>
      <c r="H7" s="10">
        <v>248037</v>
      </c>
      <c r="I7" s="10">
        <v>254705</v>
      </c>
      <c r="J7" s="10">
        <v>4311</v>
      </c>
      <c r="K7" s="10">
        <v>18597</v>
      </c>
      <c r="L7" s="10">
        <v>126107</v>
      </c>
      <c r="M7" s="10">
        <v>269374</v>
      </c>
      <c r="N7" s="10">
        <v>110971</v>
      </c>
      <c r="O7" s="10">
        <v>77777</v>
      </c>
      <c r="P7" s="10">
        <v>991461.08000000007</v>
      </c>
      <c r="Q7" s="10">
        <v>51168</v>
      </c>
      <c r="R7" s="10">
        <v>117156</v>
      </c>
      <c r="S7" s="10">
        <v>14372</v>
      </c>
      <c r="T7" s="10">
        <v>103899</v>
      </c>
      <c r="U7" s="10">
        <v>216890</v>
      </c>
      <c r="V7" s="165">
        <v>5948032.0800000001</v>
      </c>
    </row>
    <row r="8" spans="1:22" x14ac:dyDescent="0.2">
      <c r="A8" s="55" t="s">
        <v>5</v>
      </c>
      <c r="B8" s="10">
        <v>2421638</v>
      </c>
      <c r="C8" s="10">
        <v>1214917</v>
      </c>
      <c r="D8" s="10">
        <v>68888</v>
      </c>
      <c r="E8" s="10">
        <v>151919</v>
      </c>
      <c r="F8" s="10">
        <v>142204</v>
      </c>
      <c r="G8" s="10">
        <v>7368</v>
      </c>
      <c r="H8" s="10">
        <v>167016</v>
      </c>
      <c r="I8" s="10">
        <v>255820</v>
      </c>
      <c r="J8" s="10">
        <v>13277</v>
      </c>
      <c r="K8" s="10">
        <v>8502</v>
      </c>
      <c r="L8" s="10">
        <v>223608</v>
      </c>
      <c r="M8" s="10">
        <v>339967</v>
      </c>
      <c r="N8" s="10">
        <v>151071</v>
      </c>
      <c r="O8" s="10">
        <v>93351</v>
      </c>
      <c r="P8" s="10">
        <v>1218919</v>
      </c>
      <c r="Q8" s="10">
        <v>40805</v>
      </c>
      <c r="R8" s="10">
        <v>201673</v>
      </c>
      <c r="S8" s="10">
        <v>37492</v>
      </c>
      <c r="T8" s="10">
        <v>223796</v>
      </c>
      <c r="U8" s="10">
        <v>373680</v>
      </c>
      <c r="V8" s="165">
        <v>7355911</v>
      </c>
    </row>
    <row r="9" spans="1:22" x14ac:dyDescent="0.2">
      <c r="A9" s="55" t="s">
        <v>161</v>
      </c>
      <c r="B9" s="10">
        <v>1761727</v>
      </c>
      <c r="C9" s="10">
        <v>630929</v>
      </c>
      <c r="D9" s="10">
        <v>82004</v>
      </c>
      <c r="E9" s="10">
        <v>96761</v>
      </c>
      <c r="F9" s="10">
        <v>39232</v>
      </c>
      <c r="G9" s="10">
        <v>17924</v>
      </c>
      <c r="H9" s="10">
        <v>44508</v>
      </c>
      <c r="I9" s="10">
        <v>229847</v>
      </c>
      <c r="J9" s="10">
        <v>28163</v>
      </c>
      <c r="K9" s="10">
        <v>14678</v>
      </c>
      <c r="L9" s="10">
        <v>175763</v>
      </c>
      <c r="M9" s="10">
        <v>167230</v>
      </c>
      <c r="N9" s="10">
        <v>89141</v>
      </c>
      <c r="O9" s="10">
        <v>36971</v>
      </c>
      <c r="P9" s="10">
        <v>654355</v>
      </c>
      <c r="Q9" s="10">
        <v>57110</v>
      </c>
      <c r="R9" s="10">
        <v>101331</v>
      </c>
      <c r="S9" s="10">
        <v>20867</v>
      </c>
      <c r="T9" s="10">
        <v>155961</v>
      </c>
      <c r="U9" s="10">
        <v>444825</v>
      </c>
      <c r="V9" s="165">
        <v>4849327</v>
      </c>
    </row>
    <row r="10" spans="1:22" x14ac:dyDescent="0.2">
      <c r="A10" s="55" t="s">
        <v>7</v>
      </c>
      <c r="B10" s="10">
        <v>1787209.83029</v>
      </c>
      <c r="C10" s="10">
        <v>525077.35846999998</v>
      </c>
      <c r="D10" s="10">
        <v>104484.93906</v>
      </c>
      <c r="E10" s="10">
        <v>106795.58943000001</v>
      </c>
      <c r="F10" s="10">
        <v>9712.7613700000002</v>
      </c>
      <c r="G10" s="10">
        <v>86004.643079999994</v>
      </c>
      <c r="H10" s="10">
        <v>83861.233140647586</v>
      </c>
      <c r="I10" s="10">
        <v>221094.4005048426</v>
      </c>
      <c r="J10" s="10">
        <v>0</v>
      </c>
      <c r="K10" s="10">
        <v>6260.9915922437604</v>
      </c>
      <c r="L10" s="10">
        <v>11815.150734616085</v>
      </c>
      <c r="M10" s="10">
        <v>191135.96907336148</v>
      </c>
      <c r="N10" s="10">
        <v>33617.551932467897</v>
      </c>
      <c r="O10" s="10">
        <v>32257.690999999999</v>
      </c>
      <c r="P10" s="10">
        <v>410042.52645745012</v>
      </c>
      <c r="Q10" s="10">
        <v>9592.0137168980509</v>
      </c>
      <c r="R10" s="10">
        <v>64645.242869451125</v>
      </c>
      <c r="S10" s="10">
        <v>19227.039048021201</v>
      </c>
      <c r="T10" s="10">
        <v>37701.74482</v>
      </c>
      <c r="U10" s="10">
        <v>1502</v>
      </c>
      <c r="V10" s="165">
        <v>3742038.6765899989</v>
      </c>
    </row>
    <row r="11" spans="1:22" x14ac:dyDescent="0.2">
      <c r="A11" s="55" t="s">
        <v>8</v>
      </c>
      <c r="B11" s="10">
        <v>1210492</v>
      </c>
      <c r="C11" s="10">
        <v>320718</v>
      </c>
      <c r="D11" s="10">
        <v>61014</v>
      </c>
      <c r="E11" s="10">
        <v>49951</v>
      </c>
      <c r="F11" s="10">
        <v>15116</v>
      </c>
      <c r="G11" s="10">
        <v>12982</v>
      </c>
      <c r="H11" s="10">
        <v>117916</v>
      </c>
      <c r="I11" s="10">
        <v>192459</v>
      </c>
      <c r="J11" s="10">
        <v>3250</v>
      </c>
      <c r="K11" s="10">
        <v>18924</v>
      </c>
      <c r="L11" s="10">
        <v>102707</v>
      </c>
      <c r="M11" s="10">
        <v>70788</v>
      </c>
      <c r="N11" s="10">
        <v>25659</v>
      </c>
      <c r="O11" s="10">
        <v>26009</v>
      </c>
      <c r="P11" s="10">
        <v>411524</v>
      </c>
      <c r="Q11" s="10">
        <v>3501</v>
      </c>
      <c r="R11" s="10">
        <v>26562</v>
      </c>
      <c r="S11" s="10">
        <v>25078</v>
      </c>
      <c r="T11" s="10">
        <v>40214</v>
      </c>
      <c r="U11" s="10">
        <v>213242</v>
      </c>
      <c r="V11" s="165">
        <v>2948106</v>
      </c>
    </row>
    <row r="12" spans="1:22" x14ac:dyDescent="0.2">
      <c r="A12" s="55" t="s">
        <v>9</v>
      </c>
      <c r="B12" s="10">
        <v>1010845.1949999999</v>
      </c>
      <c r="C12" s="10">
        <v>341018</v>
      </c>
      <c r="D12" s="10">
        <v>44063</v>
      </c>
      <c r="E12" s="10">
        <v>53463</v>
      </c>
      <c r="F12" s="10">
        <v>90329</v>
      </c>
      <c r="G12" s="10">
        <v>10335</v>
      </c>
      <c r="H12" s="10">
        <v>93453</v>
      </c>
      <c r="I12" s="10">
        <v>202192</v>
      </c>
      <c r="J12" s="10">
        <v>1073</v>
      </c>
      <c r="K12" s="10">
        <v>22828</v>
      </c>
      <c r="L12" s="10">
        <v>112589</v>
      </c>
      <c r="M12" s="10">
        <v>93992</v>
      </c>
      <c r="N12" s="10">
        <v>45521</v>
      </c>
      <c r="O12" s="10">
        <v>70691</v>
      </c>
      <c r="P12" s="10">
        <v>432992</v>
      </c>
      <c r="Q12" s="10">
        <v>37183</v>
      </c>
      <c r="R12" s="10">
        <v>2933</v>
      </c>
      <c r="S12" s="10">
        <v>3571</v>
      </c>
      <c r="T12" s="10">
        <v>52088</v>
      </c>
      <c r="U12" s="10">
        <v>147970.4</v>
      </c>
      <c r="V12" s="165">
        <v>2869129.5949999997</v>
      </c>
    </row>
    <row r="13" spans="1:22" x14ac:dyDescent="0.2">
      <c r="A13" s="55" t="s">
        <v>10</v>
      </c>
      <c r="B13" s="10">
        <v>1751806.004</v>
      </c>
      <c r="C13" s="10">
        <v>978760.52361999999</v>
      </c>
      <c r="D13" s="10">
        <v>161189.4553</v>
      </c>
      <c r="E13" s="10">
        <v>24668.698479999999</v>
      </c>
      <c r="F13" s="10">
        <v>51520.513270000003</v>
      </c>
      <c r="G13" s="10">
        <v>73712.576780000003</v>
      </c>
      <c r="H13" s="10">
        <v>273521.54928000004</v>
      </c>
      <c r="I13" s="10">
        <v>116227.65720000002</v>
      </c>
      <c r="J13" s="10">
        <v>165.96907999999999</v>
      </c>
      <c r="K13" s="10">
        <v>2329.9794299999999</v>
      </c>
      <c r="L13" s="10">
        <v>429454.60894999997</v>
      </c>
      <c r="M13" s="10">
        <v>294794.40220999997</v>
      </c>
      <c r="N13" s="10">
        <v>173253.25410999998</v>
      </c>
      <c r="O13" s="10">
        <v>46289.791369999992</v>
      </c>
      <c r="P13" s="10">
        <v>1289181.2751499992</v>
      </c>
      <c r="Q13" s="10">
        <v>204680.44837</v>
      </c>
      <c r="R13" s="10">
        <v>354338.1750000001</v>
      </c>
      <c r="S13" s="10">
        <v>100145.54685</v>
      </c>
      <c r="T13" s="10">
        <v>260374.5318500016</v>
      </c>
      <c r="U13" s="10">
        <v>533314</v>
      </c>
      <c r="V13" s="165">
        <v>7119728.9603000004</v>
      </c>
    </row>
    <row r="14" spans="1:22" x14ac:dyDescent="0.2">
      <c r="A14" s="58" t="s">
        <v>11</v>
      </c>
      <c r="B14" s="10">
        <v>1460018.2162899999</v>
      </c>
      <c r="C14" s="10">
        <v>380934.46879000001</v>
      </c>
      <c r="D14" s="10">
        <v>3104.1423500000001</v>
      </c>
      <c r="E14" s="10">
        <v>74300.757500000007</v>
      </c>
      <c r="F14" s="10">
        <v>184110.41295999999</v>
      </c>
      <c r="G14" s="10">
        <v>12092</v>
      </c>
      <c r="H14" s="10">
        <v>258163.46937999999</v>
      </c>
      <c r="I14" s="10">
        <v>330005.22626999998</v>
      </c>
      <c r="J14" s="10">
        <v>6994.3690999999999</v>
      </c>
      <c r="K14" s="10">
        <v>10177.825559999999</v>
      </c>
      <c r="L14" s="10">
        <v>19173.812550000002</v>
      </c>
      <c r="M14" s="10">
        <v>270784.03896000003</v>
      </c>
      <c r="N14" s="10">
        <v>170557.52795000002</v>
      </c>
      <c r="O14" s="10">
        <v>146525.37315999999</v>
      </c>
      <c r="P14" s="10">
        <v>354946.07657000003</v>
      </c>
      <c r="Q14" s="10">
        <v>35065.403940000004</v>
      </c>
      <c r="R14" s="10">
        <v>55165.571459999999</v>
      </c>
      <c r="S14" s="10">
        <v>32604.087060000002</v>
      </c>
      <c r="T14" s="10">
        <v>42087.672730000006</v>
      </c>
      <c r="U14" s="10">
        <v>1000</v>
      </c>
      <c r="V14" s="165">
        <v>3847810.4525800007</v>
      </c>
    </row>
    <row r="15" spans="1:22" x14ac:dyDescent="0.2">
      <c r="A15" s="55" t="s">
        <v>14</v>
      </c>
      <c r="B15" s="10">
        <v>1012457</v>
      </c>
      <c r="C15" s="10">
        <v>298313.91751</v>
      </c>
      <c r="D15" s="10">
        <v>1595.3445999999999</v>
      </c>
      <c r="E15" s="10">
        <v>77593.290080000006</v>
      </c>
      <c r="F15" s="10">
        <v>176191.38227</v>
      </c>
      <c r="G15" s="10">
        <v>9469.6427100000001</v>
      </c>
      <c r="H15" s="10">
        <v>102843.73902483651</v>
      </c>
      <c r="I15" s="10">
        <v>298047.30835130735</v>
      </c>
      <c r="J15" s="10">
        <v>4.3224384000000002</v>
      </c>
      <c r="K15" s="10">
        <v>2825.6901588301598</v>
      </c>
      <c r="L15" s="10">
        <v>32410.922080378081</v>
      </c>
      <c r="M15" s="10">
        <v>248928.02482712647</v>
      </c>
      <c r="N15" s="10">
        <v>133349.51881929889</v>
      </c>
      <c r="O15" s="10">
        <v>85791.719389999998</v>
      </c>
      <c r="P15" s="10">
        <v>444146.02241644508</v>
      </c>
      <c r="Q15" s="10">
        <v>38733.590910275438</v>
      </c>
      <c r="R15" s="10">
        <v>42375.199090670561</v>
      </c>
      <c r="S15" s="10">
        <v>11892.258436796308</v>
      </c>
      <c r="T15" s="10">
        <v>14239.0702144426</v>
      </c>
      <c r="U15" s="10">
        <v>0</v>
      </c>
      <c r="V15" s="165">
        <v>3031207.9633288071</v>
      </c>
    </row>
    <row r="16" spans="1:22" x14ac:dyDescent="0.2">
      <c r="A16" s="55" t="s">
        <v>12</v>
      </c>
      <c r="B16" s="10">
        <v>434027.8</v>
      </c>
      <c r="C16" s="10">
        <v>16799.407469999998</v>
      </c>
      <c r="D16" s="10">
        <v>1753.24604</v>
      </c>
      <c r="E16" s="10">
        <v>51157.4588</v>
      </c>
      <c r="F16" s="10">
        <v>106412.30125</v>
      </c>
      <c r="G16" s="10">
        <v>7519</v>
      </c>
      <c r="H16" s="10">
        <v>26907.704428199671</v>
      </c>
      <c r="I16" s="10">
        <v>160561.6260402815</v>
      </c>
      <c r="J16" s="10">
        <v>0</v>
      </c>
      <c r="K16" s="10">
        <v>18242.32828836226</v>
      </c>
      <c r="L16" s="10">
        <v>19993.389485733976</v>
      </c>
      <c r="M16" s="10">
        <v>124310.42843</v>
      </c>
      <c r="N16" s="10">
        <v>89081.152967198577</v>
      </c>
      <c r="O16" s="10">
        <v>7557.6653399999996</v>
      </c>
      <c r="P16" s="10">
        <v>59046.60317487461</v>
      </c>
      <c r="Q16" s="10">
        <v>5694.0607663524424</v>
      </c>
      <c r="R16" s="10">
        <v>5075.1868047573071</v>
      </c>
      <c r="S16" s="10">
        <v>1930.0880875919102</v>
      </c>
      <c r="T16" s="10">
        <v>25415.910156734812</v>
      </c>
      <c r="U16" s="10">
        <v>1000</v>
      </c>
      <c r="V16" s="165">
        <v>1162485.357530087</v>
      </c>
    </row>
    <row r="17" spans="1:22" x14ac:dyDescent="0.2">
      <c r="A17" s="55" t="s">
        <v>26</v>
      </c>
      <c r="B17" s="10">
        <v>0</v>
      </c>
      <c r="C17" s="10">
        <v>2909</v>
      </c>
      <c r="D17" s="10">
        <v>0</v>
      </c>
      <c r="E17" s="10">
        <v>0</v>
      </c>
      <c r="F17" s="10">
        <v>20397</v>
      </c>
      <c r="G17" s="10">
        <v>0</v>
      </c>
      <c r="H17" s="10">
        <v>3547</v>
      </c>
      <c r="I17" s="10">
        <v>2260</v>
      </c>
      <c r="J17" s="10">
        <v>0</v>
      </c>
      <c r="K17" s="10">
        <v>0</v>
      </c>
      <c r="L17" s="10">
        <v>0</v>
      </c>
      <c r="M17" s="10">
        <v>10241</v>
      </c>
      <c r="N17" s="10">
        <v>76865</v>
      </c>
      <c r="O17" s="10">
        <v>12000</v>
      </c>
      <c r="P17" s="10">
        <v>189370</v>
      </c>
      <c r="Q17" s="10">
        <v>6963</v>
      </c>
      <c r="R17" s="10">
        <v>4771</v>
      </c>
      <c r="S17" s="10">
        <v>123</v>
      </c>
      <c r="T17" s="10">
        <v>0</v>
      </c>
      <c r="U17" s="10">
        <v>0</v>
      </c>
      <c r="V17" s="165">
        <v>329446</v>
      </c>
    </row>
    <row r="18" spans="1:22" x14ac:dyDescent="0.2">
      <c r="A18" s="55" t="s">
        <v>13</v>
      </c>
      <c r="B18" s="10">
        <v>1289613</v>
      </c>
      <c r="C18" s="10">
        <v>112482.32328</v>
      </c>
      <c r="D18" s="10">
        <v>0</v>
      </c>
      <c r="E18" s="10">
        <v>379353.91898000002</v>
      </c>
      <c r="F18" s="10">
        <v>25928.242259999999</v>
      </c>
      <c r="G18" s="10">
        <v>0</v>
      </c>
      <c r="H18" s="10">
        <v>62904.440329999998</v>
      </c>
      <c r="I18" s="10">
        <v>321635.05668627284</v>
      </c>
      <c r="J18" s="10">
        <v>0</v>
      </c>
      <c r="K18" s="10">
        <v>3333.9522064664502</v>
      </c>
      <c r="L18" s="10">
        <v>11991.940980913741</v>
      </c>
      <c r="M18" s="10">
        <v>119714.76313499801</v>
      </c>
      <c r="N18" s="10">
        <v>210988.33428271601</v>
      </c>
      <c r="O18" s="10">
        <v>22513</v>
      </c>
      <c r="P18" s="10">
        <v>332125.20869988523</v>
      </c>
      <c r="Q18" s="10">
        <v>47071.727299276899</v>
      </c>
      <c r="R18" s="10">
        <v>48917.585370922701</v>
      </c>
      <c r="S18" s="10">
        <v>24503.195886492198</v>
      </c>
      <c r="T18" s="10">
        <v>69549</v>
      </c>
      <c r="U18" s="10">
        <v>0</v>
      </c>
      <c r="V18" s="165">
        <v>3082625.6893979441</v>
      </c>
    </row>
    <row r="19" spans="1:22" x14ac:dyDescent="0.2">
      <c r="A19" s="56" t="s">
        <v>34</v>
      </c>
      <c r="B19" s="10">
        <v>288308</v>
      </c>
      <c r="C19" s="10">
        <v>22673</v>
      </c>
      <c r="D19" s="10">
        <v>1475</v>
      </c>
      <c r="E19" s="10">
        <v>1571</v>
      </c>
      <c r="F19" s="10">
        <v>0</v>
      </c>
      <c r="G19" s="10">
        <v>1503</v>
      </c>
      <c r="H19" s="10">
        <v>11185</v>
      </c>
      <c r="I19" s="10">
        <v>42240</v>
      </c>
      <c r="J19" s="10">
        <v>0</v>
      </c>
      <c r="K19" s="10">
        <v>3413</v>
      </c>
      <c r="L19" s="10">
        <v>7295</v>
      </c>
      <c r="M19" s="10">
        <v>3410</v>
      </c>
      <c r="N19" s="10">
        <v>7541</v>
      </c>
      <c r="O19" s="10">
        <v>36246</v>
      </c>
      <c r="P19" s="10">
        <v>22757</v>
      </c>
      <c r="Q19" s="10">
        <v>1147</v>
      </c>
      <c r="R19" s="10">
        <v>5286</v>
      </c>
      <c r="S19" s="10">
        <v>259</v>
      </c>
      <c r="T19" s="10">
        <v>7123</v>
      </c>
      <c r="U19" s="10">
        <v>0</v>
      </c>
      <c r="V19" s="165">
        <v>463432</v>
      </c>
    </row>
    <row r="20" spans="1:22" x14ac:dyDescent="0.2">
      <c r="A20" s="56" t="s">
        <v>73</v>
      </c>
      <c r="B20" s="10">
        <v>396059</v>
      </c>
      <c r="C20" s="10">
        <v>42142</v>
      </c>
      <c r="D20" s="10">
        <v>17766</v>
      </c>
      <c r="E20" s="10">
        <v>22785</v>
      </c>
      <c r="F20" s="10">
        <v>5350</v>
      </c>
      <c r="G20" s="10">
        <v>0</v>
      </c>
      <c r="H20" s="10">
        <v>7075</v>
      </c>
      <c r="I20" s="10">
        <v>40471</v>
      </c>
      <c r="J20" s="10">
        <v>0</v>
      </c>
      <c r="K20" s="10">
        <v>9793</v>
      </c>
      <c r="L20" s="10">
        <v>9014</v>
      </c>
      <c r="M20" s="10">
        <v>18897.905999999999</v>
      </c>
      <c r="N20" s="10">
        <v>6737</v>
      </c>
      <c r="O20" s="10">
        <v>13918</v>
      </c>
      <c r="P20" s="10">
        <v>83953</v>
      </c>
      <c r="Q20" s="10">
        <v>185</v>
      </c>
      <c r="R20" s="10">
        <v>2578</v>
      </c>
      <c r="S20" s="10">
        <v>595</v>
      </c>
      <c r="T20" s="10">
        <v>7033</v>
      </c>
      <c r="U20" s="10">
        <v>1000</v>
      </c>
      <c r="V20" s="165">
        <v>685351.90599999996</v>
      </c>
    </row>
    <row r="21" spans="1:22" x14ac:dyDescent="0.2">
      <c r="A21" s="56" t="s">
        <v>35</v>
      </c>
      <c r="B21" s="10">
        <v>326772</v>
      </c>
      <c r="C21" s="10">
        <v>33316</v>
      </c>
      <c r="D21" s="10">
        <v>16166</v>
      </c>
      <c r="E21" s="10">
        <v>23463</v>
      </c>
      <c r="F21" s="10">
        <v>20784</v>
      </c>
      <c r="G21" s="10">
        <v>1923</v>
      </c>
      <c r="H21" s="10">
        <v>7552</v>
      </c>
      <c r="I21" s="10">
        <v>15905</v>
      </c>
      <c r="J21" s="10">
        <v>169</v>
      </c>
      <c r="K21" s="10">
        <v>2862</v>
      </c>
      <c r="L21" s="10">
        <v>18035</v>
      </c>
      <c r="M21" s="10">
        <v>27744</v>
      </c>
      <c r="N21" s="10">
        <v>13942</v>
      </c>
      <c r="O21" s="10">
        <v>63352</v>
      </c>
      <c r="P21" s="10">
        <v>29028</v>
      </c>
      <c r="Q21" s="10">
        <v>3502</v>
      </c>
      <c r="R21" s="10">
        <v>5173</v>
      </c>
      <c r="S21" s="10">
        <v>4641</v>
      </c>
      <c r="T21" s="10">
        <v>9655</v>
      </c>
      <c r="U21" s="10">
        <v>71264</v>
      </c>
      <c r="V21" s="165">
        <v>695248</v>
      </c>
    </row>
    <row r="22" spans="1:22" x14ac:dyDescent="0.2">
      <c r="A22" s="56" t="s">
        <v>44</v>
      </c>
      <c r="B22" s="10">
        <v>291274</v>
      </c>
      <c r="C22" s="10">
        <v>10118.718629999999</v>
      </c>
      <c r="D22" s="10">
        <v>4611.7106899999999</v>
      </c>
      <c r="E22" s="10">
        <v>7118.0464000000002</v>
      </c>
      <c r="F22" s="10">
        <v>12144.832350000001</v>
      </c>
      <c r="G22" s="10">
        <v>2661.01</v>
      </c>
      <c r="H22" s="10">
        <v>3757.6017499999998</v>
      </c>
      <c r="I22" s="10">
        <v>22783.438859999998</v>
      </c>
      <c r="J22" s="10">
        <v>0</v>
      </c>
      <c r="K22" s="10">
        <v>16537.343000000001</v>
      </c>
      <c r="L22" s="10">
        <v>3007.9744099999998</v>
      </c>
      <c r="M22" s="10">
        <v>29229.591990000001</v>
      </c>
      <c r="N22" s="10">
        <v>6039.8057699999999</v>
      </c>
      <c r="O22" s="10">
        <v>41229.706440000002</v>
      </c>
      <c r="P22" s="10">
        <v>24270.74121</v>
      </c>
      <c r="Q22" s="10">
        <v>6.5659499999999973</v>
      </c>
      <c r="R22" s="10">
        <v>3801.8222299999998</v>
      </c>
      <c r="S22" s="10">
        <v>256.76549</v>
      </c>
      <c r="T22" s="10">
        <v>11941.49654</v>
      </c>
      <c r="U22" s="10">
        <v>0</v>
      </c>
      <c r="V22" s="165">
        <v>490791.17171000002</v>
      </c>
    </row>
    <row r="23" spans="1:22" x14ac:dyDescent="0.2">
      <c r="A23" s="56" t="s">
        <v>142</v>
      </c>
      <c r="B23" s="10">
        <v>303072</v>
      </c>
      <c r="C23" s="10">
        <v>42803.556759999999</v>
      </c>
      <c r="D23" s="10">
        <v>19868.209360000001</v>
      </c>
      <c r="E23" s="10">
        <v>15194.317849999999</v>
      </c>
      <c r="F23" s="10">
        <v>5072.8291200000003</v>
      </c>
      <c r="G23" s="10">
        <v>2848.71216</v>
      </c>
      <c r="H23" s="10">
        <v>7458.5428100000008</v>
      </c>
      <c r="I23" s="10">
        <v>17777.827319999997</v>
      </c>
      <c r="J23" s="10">
        <v>1958.0412799999999</v>
      </c>
      <c r="K23" s="10">
        <v>5551.0617599999996</v>
      </c>
      <c r="L23" s="10">
        <v>9683.4928299999992</v>
      </c>
      <c r="M23" s="10">
        <v>15623.019039999999</v>
      </c>
      <c r="N23" s="10">
        <v>10173.173289999999</v>
      </c>
      <c r="O23" s="10">
        <v>21269.92006</v>
      </c>
      <c r="P23" s="10">
        <v>27003.305799999998</v>
      </c>
      <c r="Q23" s="10">
        <v>641.16583999999898</v>
      </c>
      <c r="R23" s="10">
        <v>6711.19553</v>
      </c>
      <c r="S23" s="10">
        <v>2465.2298299999998</v>
      </c>
      <c r="T23" s="10">
        <v>13014.35687</v>
      </c>
      <c r="U23" s="10">
        <v>1000</v>
      </c>
      <c r="V23" s="165">
        <v>529189.95750999986</v>
      </c>
    </row>
    <row r="24" spans="1:22" x14ac:dyDescent="0.2">
      <c r="A24" s="56" t="s">
        <v>205</v>
      </c>
      <c r="B24" s="10">
        <v>286544</v>
      </c>
      <c r="C24" s="10">
        <v>12402</v>
      </c>
      <c r="D24" s="10">
        <v>9864</v>
      </c>
      <c r="E24" s="10">
        <v>3113</v>
      </c>
      <c r="F24" s="10">
        <v>47513</v>
      </c>
      <c r="G24" s="10">
        <v>1259</v>
      </c>
      <c r="H24" s="10">
        <v>6709</v>
      </c>
      <c r="I24" s="10">
        <v>22811</v>
      </c>
      <c r="J24" s="10">
        <v>0</v>
      </c>
      <c r="K24" s="10">
        <v>22792</v>
      </c>
      <c r="L24" s="10">
        <v>8788</v>
      </c>
      <c r="M24" s="10">
        <v>29489</v>
      </c>
      <c r="N24" s="10">
        <v>20795</v>
      </c>
      <c r="O24" s="10">
        <v>48903</v>
      </c>
      <c r="P24" s="10">
        <v>10437</v>
      </c>
      <c r="Q24" s="10">
        <v>2597</v>
      </c>
      <c r="R24" s="10">
        <v>0</v>
      </c>
      <c r="S24" s="10">
        <v>0</v>
      </c>
      <c r="T24" s="10">
        <v>16516</v>
      </c>
      <c r="U24" s="10">
        <v>0</v>
      </c>
      <c r="V24" s="165">
        <v>550532</v>
      </c>
    </row>
    <row r="25" spans="1:22" x14ac:dyDescent="0.2">
      <c r="A25" s="60" t="s">
        <v>134</v>
      </c>
      <c r="B25" s="166"/>
      <c r="C25" s="169"/>
      <c r="D25" s="169"/>
      <c r="E25" s="166"/>
      <c r="F25" s="166"/>
      <c r="G25" s="166"/>
      <c r="H25" s="166"/>
      <c r="I25" s="166"/>
      <c r="J25" s="166"/>
      <c r="K25" s="166"/>
      <c r="L25" s="166"/>
      <c r="M25" s="166"/>
      <c r="N25" s="166"/>
      <c r="O25" s="166"/>
      <c r="P25" s="169"/>
      <c r="Q25" s="166"/>
      <c r="R25" s="166"/>
      <c r="S25" s="166"/>
      <c r="T25" s="166"/>
      <c r="U25" s="166"/>
      <c r="V25" s="166"/>
    </row>
    <row r="26" spans="1:22" x14ac:dyDescent="0.2">
      <c r="A26" s="56" t="s">
        <v>39</v>
      </c>
      <c r="B26" s="10">
        <v>111348</v>
      </c>
      <c r="C26" s="10">
        <v>2603</v>
      </c>
      <c r="D26" s="10">
        <v>1806</v>
      </c>
      <c r="E26" s="10">
        <v>767</v>
      </c>
      <c r="F26" s="10">
        <v>8206</v>
      </c>
      <c r="G26" s="10">
        <v>3150</v>
      </c>
      <c r="H26" s="10">
        <v>6907</v>
      </c>
      <c r="I26" s="10">
        <v>14071</v>
      </c>
      <c r="J26" s="10">
        <v>0</v>
      </c>
      <c r="K26" s="10">
        <v>2717</v>
      </c>
      <c r="L26" s="10">
        <v>2058</v>
      </c>
      <c r="M26" s="10">
        <v>8599</v>
      </c>
      <c r="N26" s="10">
        <v>8278</v>
      </c>
      <c r="O26" s="10">
        <v>21155</v>
      </c>
      <c r="P26" s="10">
        <v>1042</v>
      </c>
      <c r="Q26" s="10">
        <v>3225</v>
      </c>
      <c r="R26" s="10">
        <v>0</v>
      </c>
      <c r="S26" s="10">
        <v>129</v>
      </c>
      <c r="T26" s="10">
        <v>2183</v>
      </c>
      <c r="U26" s="10">
        <v>0</v>
      </c>
      <c r="V26" s="165">
        <v>198244</v>
      </c>
    </row>
    <row r="27" spans="1:22" x14ac:dyDescent="0.2">
      <c r="A27" s="55" t="s">
        <v>55</v>
      </c>
      <c r="B27" s="10">
        <v>88939.142000000007</v>
      </c>
      <c r="C27" s="10">
        <v>1762.8871899999999</v>
      </c>
      <c r="D27" s="10">
        <v>229.43512999999999</v>
      </c>
      <c r="E27" s="10">
        <v>228.92859000000001</v>
      </c>
      <c r="F27" s="10">
        <v>66.597099999999998</v>
      </c>
      <c r="G27" s="10">
        <v>0</v>
      </c>
      <c r="H27" s="10">
        <v>72.894000000000005</v>
      </c>
      <c r="I27" s="10">
        <v>79675.254720000012</v>
      </c>
      <c r="J27" s="10">
        <v>0</v>
      </c>
      <c r="K27" s="10">
        <v>173.43799999999999</v>
      </c>
      <c r="L27" s="10">
        <v>42</v>
      </c>
      <c r="M27" s="10">
        <v>102.83123999999999</v>
      </c>
      <c r="N27" s="10">
        <v>103.73</v>
      </c>
      <c r="O27" s="10">
        <v>2952.2524800000001</v>
      </c>
      <c r="P27" s="10">
        <v>1541.4271199999998</v>
      </c>
      <c r="Q27" s="10">
        <v>0</v>
      </c>
      <c r="R27" s="10">
        <v>807.39319999999998</v>
      </c>
      <c r="S27" s="10">
        <v>587.33371</v>
      </c>
      <c r="T27" s="10">
        <v>709.08</v>
      </c>
      <c r="U27" s="10">
        <v>0</v>
      </c>
      <c r="V27" s="165">
        <v>177994.62448</v>
      </c>
    </row>
    <row r="28" spans="1:22" x14ac:dyDescent="0.2">
      <c r="A28" s="56" t="s">
        <v>50</v>
      </c>
      <c r="B28" s="10">
        <v>35379</v>
      </c>
      <c r="C28" s="10">
        <v>6331.0162700000001</v>
      </c>
      <c r="D28" s="10">
        <v>397.50551999999999</v>
      </c>
      <c r="E28" s="10">
        <v>0</v>
      </c>
      <c r="F28" s="10">
        <v>0</v>
      </c>
      <c r="G28" s="10">
        <v>0</v>
      </c>
      <c r="H28" s="10">
        <v>4356.48164</v>
      </c>
      <c r="I28" s="10">
        <v>3975.0960700000005</v>
      </c>
      <c r="J28" s="10">
        <v>0</v>
      </c>
      <c r="K28" s="10">
        <v>189.9607</v>
      </c>
      <c r="L28" s="10">
        <v>23.419029999999999</v>
      </c>
      <c r="M28" s="10">
        <v>1703.7199800000001</v>
      </c>
      <c r="N28" s="10">
        <v>1068.5739568350559</v>
      </c>
      <c r="O28" s="10">
        <v>12970.627710000001</v>
      </c>
      <c r="P28" s="10">
        <v>15416.41778</v>
      </c>
      <c r="Q28" s="10">
        <v>220.01897</v>
      </c>
      <c r="R28" s="10">
        <v>1728.80367</v>
      </c>
      <c r="S28" s="10">
        <v>154.68329</v>
      </c>
      <c r="T28" s="10">
        <v>832.30752966980697</v>
      </c>
      <c r="U28" s="10">
        <v>0</v>
      </c>
      <c r="V28" s="165">
        <v>84747.632116504858</v>
      </c>
    </row>
    <row r="29" spans="1:22" x14ac:dyDescent="0.2">
      <c r="A29" s="58" t="s">
        <v>15</v>
      </c>
      <c r="B29" s="10">
        <v>105753</v>
      </c>
      <c r="C29" s="10">
        <v>6123</v>
      </c>
      <c r="D29" s="10">
        <v>804</v>
      </c>
      <c r="E29" s="10">
        <v>4726</v>
      </c>
      <c r="F29" s="10">
        <v>10526</v>
      </c>
      <c r="G29" s="10">
        <v>0</v>
      </c>
      <c r="H29" s="10">
        <v>0</v>
      </c>
      <c r="I29" s="10">
        <v>8800</v>
      </c>
      <c r="J29" s="10">
        <v>156</v>
      </c>
      <c r="K29" s="10">
        <v>6294</v>
      </c>
      <c r="L29" s="10">
        <v>22426</v>
      </c>
      <c r="M29" s="10">
        <v>14426</v>
      </c>
      <c r="N29" s="10">
        <v>3999</v>
      </c>
      <c r="O29" s="10">
        <v>6736.7000000000007</v>
      </c>
      <c r="P29" s="10">
        <v>9603</v>
      </c>
      <c r="Q29" s="10">
        <v>424</v>
      </c>
      <c r="R29" s="10">
        <v>2006</v>
      </c>
      <c r="S29" s="10">
        <v>7089</v>
      </c>
      <c r="T29" s="10">
        <v>1417</v>
      </c>
      <c r="U29" s="10">
        <v>1000</v>
      </c>
      <c r="V29" s="165">
        <v>212308.69999999998</v>
      </c>
    </row>
    <row r="30" spans="1:22" x14ac:dyDescent="0.2">
      <c r="A30" s="56" t="s">
        <v>16</v>
      </c>
      <c r="B30" s="10">
        <v>110949</v>
      </c>
      <c r="C30" s="10">
        <v>7565</v>
      </c>
      <c r="D30" s="10">
        <v>7968</v>
      </c>
      <c r="E30" s="10">
        <v>2685</v>
      </c>
      <c r="F30" s="10">
        <v>322</v>
      </c>
      <c r="G30" s="10">
        <v>0</v>
      </c>
      <c r="H30" s="10">
        <v>12776</v>
      </c>
      <c r="I30" s="10">
        <v>9078</v>
      </c>
      <c r="J30" s="10">
        <v>0</v>
      </c>
      <c r="K30" s="10">
        <v>614</v>
      </c>
      <c r="L30" s="10">
        <v>1378</v>
      </c>
      <c r="M30" s="10">
        <v>0</v>
      </c>
      <c r="N30" s="10">
        <v>7524</v>
      </c>
      <c r="O30" s="10">
        <v>1052</v>
      </c>
      <c r="P30" s="10">
        <v>10222</v>
      </c>
      <c r="Q30" s="10">
        <v>980</v>
      </c>
      <c r="R30" s="10">
        <v>1288</v>
      </c>
      <c r="S30" s="10">
        <v>0</v>
      </c>
      <c r="T30" s="10">
        <v>2800</v>
      </c>
      <c r="U30" s="10">
        <v>0</v>
      </c>
      <c r="V30" s="165">
        <v>177201</v>
      </c>
    </row>
    <row r="31" spans="1:22" x14ac:dyDescent="0.2">
      <c r="A31" s="56" t="s">
        <v>33</v>
      </c>
      <c r="B31" s="10">
        <v>117807</v>
      </c>
      <c r="C31" s="10">
        <v>3419</v>
      </c>
      <c r="D31" s="10">
        <v>8676</v>
      </c>
      <c r="E31" s="10">
        <v>743</v>
      </c>
      <c r="F31" s="10">
        <v>1052</v>
      </c>
      <c r="G31" s="10">
        <v>26</v>
      </c>
      <c r="H31" s="10">
        <v>2311</v>
      </c>
      <c r="I31" s="10">
        <v>10506</v>
      </c>
      <c r="J31" s="10">
        <v>395</v>
      </c>
      <c r="K31" s="10">
        <v>1863</v>
      </c>
      <c r="L31" s="10">
        <v>4515</v>
      </c>
      <c r="M31" s="10">
        <v>11205</v>
      </c>
      <c r="N31" s="10">
        <v>2938</v>
      </c>
      <c r="O31" s="10">
        <v>7508</v>
      </c>
      <c r="P31" s="10">
        <v>5653</v>
      </c>
      <c r="Q31" s="10">
        <v>0</v>
      </c>
      <c r="R31" s="10">
        <v>1147</v>
      </c>
      <c r="S31" s="10">
        <v>813</v>
      </c>
      <c r="T31" s="10">
        <v>1407</v>
      </c>
      <c r="U31" s="10">
        <v>0</v>
      </c>
      <c r="V31" s="165">
        <v>181984</v>
      </c>
    </row>
    <row r="32" spans="1:22" x14ac:dyDescent="0.2">
      <c r="A32" s="56" t="s">
        <v>17</v>
      </c>
      <c r="B32" s="10">
        <v>104587</v>
      </c>
      <c r="C32" s="10">
        <v>10694</v>
      </c>
      <c r="D32" s="10">
        <v>2471</v>
      </c>
      <c r="E32" s="10">
        <v>816</v>
      </c>
      <c r="F32" s="10">
        <v>21562</v>
      </c>
      <c r="G32" s="10">
        <v>2396</v>
      </c>
      <c r="H32" s="10">
        <v>4931</v>
      </c>
      <c r="I32" s="10">
        <v>10942</v>
      </c>
      <c r="J32" s="10">
        <v>126</v>
      </c>
      <c r="K32" s="10">
        <v>3793</v>
      </c>
      <c r="L32" s="10">
        <v>2644</v>
      </c>
      <c r="M32" s="10">
        <v>13504</v>
      </c>
      <c r="N32" s="10">
        <v>8459</v>
      </c>
      <c r="O32" s="10">
        <v>28972</v>
      </c>
      <c r="P32" s="10">
        <v>6012</v>
      </c>
      <c r="Q32" s="10">
        <v>1951</v>
      </c>
      <c r="R32" s="10">
        <v>355</v>
      </c>
      <c r="S32" s="10">
        <v>359</v>
      </c>
      <c r="T32" s="10">
        <v>3228</v>
      </c>
      <c r="U32" s="10">
        <v>0</v>
      </c>
      <c r="V32" s="165">
        <v>227802</v>
      </c>
    </row>
    <row r="33" spans="1:22" x14ac:dyDescent="0.2">
      <c r="A33" s="56" t="s">
        <v>18</v>
      </c>
      <c r="B33" s="10">
        <v>100773</v>
      </c>
      <c r="C33" s="10">
        <v>6843</v>
      </c>
      <c r="D33" s="10">
        <v>3018</v>
      </c>
      <c r="E33" s="10">
        <v>2593</v>
      </c>
      <c r="F33" s="10">
        <v>701</v>
      </c>
      <c r="G33" s="10">
        <v>567</v>
      </c>
      <c r="H33" s="10">
        <v>609.86917000000005</v>
      </c>
      <c r="I33" s="10">
        <v>3728.3999999999996</v>
      </c>
      <c r="J33" s="10">
        <v>0</v>
      </c>
      <c r="K33" s="10">
        <v>878.6</v>
      </c>
      <c r="L33" s="10">
        <v>4885.8999999999996</v>
      </c>
      <c r="M33" s="10">
        <v>269</v>
      </c>
      <c r="N33" s="10">
        <v>1059.6103000000001</v>
      </c>
      <c r="O33" s="10">
        <v>776</v>
      </c>
      <c r="P33" s="10">
        <v>3225.2</v>
      </c>
      <c r="Q33" s="10">
        <v>198</v>
      </c>
      <c r="R33" s="10">
        <v>100</v>
      </c>
      <c r="S33" s="10">
        <v>0</v>
      </c>
      <c r="T33" s="10">
        <v>5085</v>
      </c>
      <c r="U33" s="10">
        <v>0</v>
      </c>
      <c r="V33" s="165">
        <v>135310.57947</v>
      </c>
    </row>
    <row r="34" spans="1:22" x14ac:dyDescent="0.2">
      <c r="A34" s="56" t="s">
        <v>19</v>
      </c>
      <c r="B34" s="10">
        <v>67509</v>
      </c>
      <c r="C34" s="10">
        <v>2860.84</v>
      </c>
      <c r="D34" s="10">
        <v>905.19899999999996</v>
      </c>
      <c r="E34" s="10">
        <v>2409.5549999999998</v>
      </c>
      <c r="F34" s="10">
        <v>17994.675999999999</v>
      </c>
      <c r="G34" s="10">
        <v>0</v>
      </c>
      <c r="H34" s="10">
        <v>2408.634</v>
      </c>
      <c r="I34" s="10">
        <v>3220.5869999999995</v>
      </c>
      <c r="J34" s="10">
        <v>0</v>
      </c>
      <c r="K34" s="10">
        <v>3447.201</v>
      </c>
      <c r="L34" s="10">
        <v>1459.6959999999999</v>
      </c>
      <c r="M34" s="10">
        <v>4530.7299999999996</v>
      </c>
      <c r="N34" s="10">
        <v>4075.9310000000005</v>
      </c>
      <c r="O34" s="10">
        <v>31274.157999999999</v>
      </c>
      <c r="P34" s="10">
        <v>9829.389000000001</v>
      </c>
      <c r="Q34" s="10">
        <v>0</v>
      </c>
      <c r="R34" s="10">
        <v>1162.0909999999999</v>
      </c>
      <c r="S34" s="10">
        <v>87.828000000000003</v>
      </c>
      <c r="T34" s="10">
        <v>9425</v>
      </c>
      <c r="U34" s="10">
        <v>0</v>
      </c>
      <c r="V34" s="165">
        <v>162600.51499999996</v>
      </c>
    </row>
    <row r="35" spans="1:22" x14ac:dyDescent="0.2">
      <c r="A35" s="56" t="s">
        <v>51</v>
      </c>
      <c r="B35" s="10">
        <v>94996</v>
      </c>
      <c r="C35" s="10">
        <v>5902.4978799999999</v>
      </c>
      <c r="D35" s="10">
        <v>5001.3030399999998</v>
      </c>
      <c r="E35" s="10">
        <v>291.7586</v>
      </c>
      <c r="F35" s="10">
        <v>12566.46803</v>
      </c>
      <c r="G35" s="10">
        <v>0</v>
      </c>
      <c r="H35" s="10">
        <v>3102.2557500000003</v>
      </c>
      <c r="I35" s="10">
        <v>3225.654340000001</v>
      </c>
      <c r="J35" s="10">
        <v>190.94398000000001</v>
      </c>
      <c r="K35" s="10">
        <v>1307.9293299999999</v>
      </c>
      <c r="L35" s="10">
        <v>5886.0534699999998</v>
      </c>
      <c r="M35" s="10">
        <v>11765.03873</v>
      </c>
      <c r="N35" s="10">
        <v>2400.4947699999998</v>
      </c>
      <c r="O35" s="10">
        <v>28177.537639999999</v>
      </c>
      <c r="P35" s="10">
        <v>3280.2776600000002</v>
      </c>
      <c r="Q35" s="10">
        <v>462.21785999999997</v>
      </c>
      <c r="R35" s="10">
        <v>913.22742999999991</v>
      </c>
      <c r="S35" s="10">
        <v>300.37205</v>
      </c>
      <c r="T35" s="10">
        <v>1799.6729</v>
      </c>
      <c r="U35" s="10">
        <v>2736</v>
      </c>
      <c r="V35" s="165">
        <v>184305.70345999996</v>
      </c>
    </row>
    <row r="36" spans="1:22" x14ac:dyDescent="0.2">
      <c r="A36" s="55" t="s">
        <v>137</v>
      </c>
      <c r="B36" s="10">
        <v>147778</v>
      </c>
      <c r="C36" s="10">
        <v>14534</v>
      </c>
      <c r="D36" s="10">
        <v>18598</v>
      </c>
      <c r="E36" s="10">
        <v>3696</v>
      </c>
      <c r="F36" s="10">
        <v>19623</v>
      </c>
      <c r="G36" s="10">
        <v>0</v>
      </c>
      <c r="H36" s="10">
        <v>3537</v>
      </c>
      <c r="I36" s="10">
        <v>15360</v>
      </c>
      <c r="J36" s="10">
        <v>0</v>
      </c>
      <c r="K36" s="10">
        <v>833</v>
      </c>
      <c r="L36" s="10">
        <v>3616</v>
      </c>
      <c r="M36" s="10">
        <v>5652</v>
      </c>
      <c r="N36" s="10">
        <v>3874.4</v>
      </c>
      <c r="O36" s="10">
        <v>37840</v>
      </c>
      <c r="P36" s="10">
        <v>23687</v>
      </c>
      <c r="Q36" s="10">
        <v>635</v>
      </c>
      <c r="R36" s="10">
        <v>170</v>
      </c>
      <c r="S36" s="10">
        <v>6118.2</v>
      </c>
      <c r="T36" s="10">
        <v>8570</v>
      </c>
      <c r="U36" s="10">
        <v>0</v>
      </c>
      <c r="V36" s="165">
        <v>314121.60000000003</v>
      </c>
    </row>
    <row r="37" spans="1:22" x14ac:dyDescent="0.2">
      <c r="A37" s="56" t="s">
        <v>20</v>
      </c>
      <c r="B37" s="10">
        <v>126957</v>
      </c>
      <c r="C37" s="10">
        <v>29127</v>
      </c>
      <c r="D37" s="10">
        <v>8592</v>
      </c>
      <c r="E37" s="10">
        <v>12200</v>
      </c>
      <c r="F37" s="10">
        <v>2487</v>
      </c>
      <c r="G37" s="10">
        <v>13</v>
      </c>
      <c r="H37" s="10">
        <v>3274</v>
      </c>
      <c r="I37" s="10">
        <v>9875</v>
      </c>
      <c r="J37" s="10">
        <v>3015</v>
      </c>
      <c r="K37" s="10">
        <v>663</v>
      </c>
      <c r="L37" s="10">
        <v>687</v>
      </c>
      <c r="M37" s="10">
        <v>2610</v>
      </c>
      <c r="N37" s="10">
        <v>2579</v>
      </c>
      <c r="O37" s="10">
        <v>181950</v>
      </c>
      <c r="P37" s="10">
        <v>9934</v>
      </c>
      <c r="Q37" s="10">
        <v>2</v>
      </c>
      <c r="R37" s="10">
        <v>2274</v>
      </c>
      <c r="S37" s="10">
        <v>974</v>
      </c>
      <c r="T37" s="10">
        <v>4876</v>
      </c>
      <c r="U37" s="10">
        <v>1000</v>
      </c>
      <c r="V37" s="165">
        <v>403089</v>
      </c>
    </row>
    <row r="38" spans="1:22" x14ac:dyDescent="0.2">
      <c r="A38" s="60" t="s">
        <v>135</v>
      </c>
      <c r="B38" s="166"/>
      <c r="C38" s="169"/>
      <c r="D38" s="166"/>
      <c r="E38" s="166"/>
      <c r="F38" s="166"/>
      <c r="G38" s="166"/>
      <c r="H38" s="166"/>
      <c r="I38" s="166"/>
      <c r="J38" s="166"/>
      <c r="K38" s="166"/>
      <c r="L38" s="166"/>
      <c r="M38" s="166"/>
      <c r="N38" s="166"/>
      <c r="O38" s="166"/>
      <c r="P38" s="169"/>
      <c r="Q38" s="166"/>
      <c r="R38" s="166"/>
      <c r="S38" s="166"/>
      <c r="T38" s="166"/>
      <c r="U38" s="166"/>
      <c r="V38" s="166"/>
    </row>
    <row r="39" spans="1:22" x14ac:dyDescent="0.2">
      <c r="A39" s="56" t="s">
        <v>207</v>
      </c>
      <c r="B39" s="10">
        <v>0</v>
      </c>
      <c r="C39" s="170">
        <v>1126</v>
      </c>
      <c r="D39" s="170">
        <v>0</v>
      </c>
      <c r="E39" s="13">
        <v>0</v>
      </c>
      <c r="F39" s="13">
        <v>0</v>
      </c>
      <c r="G39" s="13">
        <v>0</v>
      </c>
      <c r="H39" s="13">
        <v>0</v>
      </c>
      <c r="I39" s="13">
        <v>0</v>
      </c>
      <c r="J39" s="13">
        <v>0</v>
      </c>
      <c r="K39" s="13">
        <v>0</v>
      </c>
      <c r="L39" s="13">
        <v>0</v>
      </c>
      <c r="M39" s="13">
        <v>0</v>
      </c>
      <c r="N39" s="13">
        <v>0</v>
      </c>
      <c r="O39" s="13">
        <v>0</v>
      </c>
      <c r="P39" s="170">
        <v>0</v>
      </c>
      <c r="Q39" s="13">
        <v>0</v>
      </c>
      <c r="R39" s="13">
        <v>0</v>
      </c>
      <c r="S39" s="13">
        <v>0</v>
      </c>
      <c r="T39" s="13">
        <v>0</v>
      </c>
      <c r="U39" s="13">
        <v>0</v>
      </c>
      <c r="V39" s="165">
        <v>1126</v>
      </c>
    </row>
    <row r="40" spans="1:22" x14ac:dyDescent="0.2">
      <c r="A40" s="56" t="s">
        <v>22</v>
      </c>
      <c r="B40" s="13">
        <v>22530</v>
      </c>
      <c r="C40" s="10">
        <v>4023</v>
      </c>
      <c r="D40" s="10">
        <v>0</v>
      </c>
      <c r="E40" s="10">
        <v>356</v>
      </c>
      <c r="F40" s="10">
        <v>188</v>
      </c>
      <c r="G40" s="10">
        <v>0</v>
      </c>
      <c r="H40" s="10">
        <v>475</v>
      </c>
      <c r="I40" s="10">
        <v>417</v>
      </c>
      <c r="J40" s="10">
        <v>0</v>
      </c>
      <c r="K40" s="10">
        <v>0</v>
      </c>
      <c r="L40" s="10">
        <v>0</v>
      </c>
      <c r="M40" s="10">
        <v>0</v>
      </c>
      <c r="N40" s="10">
        <v>0</v>
      </c>
      <c r="O40" s="10">
        <v>0</v>
      </c>
      <c r="P40" s="10">
        <v>186</v>
      </c>
      <c r="Q40" s="10">
        <v>0</v>
      </c>
      <c r="R40" s="10">
        <v>0</v>
      </c>
      <c r="S40" s="10">
        <v>5</v>
      </c>
      <c r="T40" s="10">
        <v>230</v>
      </c>
      <c r="U40" s="10">
        <v>0</v>
      </c>
      <c r="V40" s="165">
        <v>28410</v>
      </c>
    </row>
    <row r="41" spans="1:22" x14ac:dyDescent="0.2">
      <c r="A41" s="56" t="s">
        <v>23</v>
      </c>
      <c r="B41" s="10">
        <v>13217</v>
      </c>
      <c r="C41" s="10">
        <v>2934</v>
      </c>
      <c r="D41" s="10">
        <v>0</v>
      </c>
      <c r="E41" s="10">
        <v>0</v>
      </c>
      <c r="F41" s="10">
        <v>0</v>
      </c>
      <c r="G41" s="10">
        <v>0</v>
      </c>
      <c r="H41" s="10">
        <v>0</v>
      </c>
      <c r="I41" s="10">
        <v>149.55000000000001</v>
      </c>
      <c r="J41" s="10">
        <v>0</v>
      </c>
      <c r="K41" s="10">
        <v>0</v>
      </c>
      <c r="L41" s="10">
        <v>0</v>
      </c>
      <c r="M41" s="10">
        <v>0</v>
      </c>
      <c r="N41" s="10">
        <v>0</v>
      </c>
      <c r="O41" s="10">
        <v>0</v>
      </c>
      <c r="P41" s="10">
        <v>0</v>
      </c>
      <c r="Q41" s="10">
        <v>0</v>
      </c>
      <c r="R41" s="10">
        <v>0</v>
      </c>
      <c r="S41" s="10">
        <v>58.15</v>
      </c>
      <c r="T41" s="10">
        <v>0</v>
      </c>
      <c r="U41" s="10">
        <v>0</v>
      </c>
      <c r="V41" s="165">
        <v>16358.699999999999</v>
      </c>
    </row>
    <row r="42" spans="1:22" x14ac:dyDescent="0.2">
      <c r="A42" s="56" t="s">
        <v>68</v>
      </c>
      <c r="B42" s="10">
        <v>21413</v>
      </c>
      <c r="C42" s="10">
        <v>2785</v>
      </c>
      <c r="D42" s="10">
        <v>0</v>
      </c>
      <c r="E42" s="10">
        <v>0</v>
      </c>
      <c r="F42" s="10">
        <v>0</v>
      </c>
      <c r="G42" s="10">
        <v>0</v>
      </c>
      <c r="H42" s="10">
        <v>2661</v>
      </c>
      <c r="I42" s="10">
        <v>121</v>
      </c>
      <c r="J42" s="10">
        <v>0</v>
      </c>
      <c r="K42" s="10">
        <v>0</v>
      </c>
      <c r="L42" s="10">
        <v>0</v>
      </c>
      <c r="M42" s="10">
        <v>0</v>
      </c>
      <c r="N42" s="10">
        <v>0</v>
      </c>
      <c r="O42" s="10">
        <v>0</v>
      </c>
      <c r="P42" s="10">
        <v>1750</v>
      </c>
      <c r="Q42" s="10">
        <v>0</v>
      </c>
      <c r="R42" s="10">
        <v>0</v>
      </c>
      <c r="S42" s="10">
        <v>148</v>
      </c>
      <c r="T42" s="10">
        <v>0</v>
      </c>
      <c r="U42" s="10">
        <v>0</v>
      </c>
      <c r="V42" s="165">
        <v>28878</v>
      </c>
    </row>
    <row r="43" spans="1:22" x14ac:dyDescent="0.2">
      <c r="A43" s="56" t="s">
        <v>78</v>
      </c>
      <c r="B43" s="10">
        <v>56410</v>
      </c>
      <c r="C43" s="10">
        <v>7378.1970000000001</v>
      </c>
      <c r="D43" s="10">
        <v>0</v>
      </c>
      <c r="E43" s="10">
        <v>0</v>
      </c>
      <c r="F43" s="10">
        <v>0</v>
      </c>
      <c r="G43" s="10">
        <v>0</v>
      </c>
      <c r="H43" s="10">
        <v>1267.2850000000001</v>
      </c>
      <c r="I43" s="10">
        <v>0</v>
      </c>
      <c r="J43" s="10">
        <v>0</v>
      </c>
      <c r="K43" s="10">
        <v>557.30989</v>
      </c>
      <c r="L43" s="10">
        <v>0</v>
      </c>
      <c r="M43" s="10">
        <v>0</v>
      </c>
      <c r="N43" s="10">
        <v>0</v>
      </c>
      <c r="O43" s="10">
        <v>0</v>
      </c>
      <c r="P43" s="10">
        <v>0</v>
      </c>
      <c r="Q43" s="10">
        <v>0</v>
      </c>
      <c r="R43" s="10">
        <v>69.597300000000004</v>
      </c>
      <c r="S43" s="10">
        <v>218.82328999999999</v>
      </c>
      <c r="T43" s="10">
        <v>712.36095999999998</v>
      </c>
      <c r="U43" s="10">
        <v>1617</v>
      </c>
      <c r="V43" s="165">
        <v>68230.573439999993</v>
      </c>
    </row>
    <row r="44" spans="1:22" x14ac:dyDescent="0.2">
      <c r="A44" s="60" t="s">
        <v>136</v>
      </c>
      <c r="B44" s="166"/>
      <c r="C44" s="166"/>
      <c r="D44" s="166"/>
      <c r="E44" s="166"/>
      <c r="F44" s="166"/>
      <c r="G44" s="166"/>
      <c r="H44" s="166"/>
      <c r="I44" s="166"/>
      <c r="J44" s="166"/>
      <c r="K44" s="166"/>
      <c r="L44" s="166"/>
      <c r="M44" s="166"/>
      <c r="N44" s="166"/>
      <c r="O44" s="166"/>
      <c r="P44" s="166"/>
      <c r="Q44" s="166"/>
      <c r="R44" s="166"/>
      <c r="S44" s="166"/>
      <c r="T44" s="166"/>
      <c r="U44" s="166"/>
      <c r="V44" s="166"/>
    </row>
    <row r="45" spans="1:22" x14ac:dyDescent="0.2">
      <c r="A45" s="121" t="s">
        <v>232</v>
      </c>
      <c r="B45" s="10">
        <v>1567</v>
      </c>
      <c r="C45" s="10">
        <v>0</v>
      </c>
      <c r="D45" s="10">
        <v>0</v>
      </c>
      <c r="E45" s="10">
        <v>0</v>
      </c>
      <c r="F45" s="10">
        <v>85</v>
      </c>
      <c r="G45" s="10">
        <v>0</v>
      </c>
      <c r="H45" s="10">
        <v>0</v>
      </c>
      <c r="I45" s="10">
        <v>0</v>
      </c>
      <c r="J45" s="10">
        <v>0</v>
      </c>
      <c r="K45" s="10">
        <v>0</v>
      </c>
      <c r="L45" s="10">
        <v>0</v>
      </c>
      <c r="M45" s="10">
        <v>0</v>
      </c>
      <c r="N45" s="10">
        <v>0</v>
      </c>
      <c r="O45" s="10">
        <v>0</v>
      </c>
      <c r="P45" s="10">
        <v>169</v>
      </c>
      <c r="Q45" s="10">
        <v>0</v>
      </c>
      <c r="R45" s="10">
        <v>0</v>
      </c>
      <c r="S45" s="10">
        <v>0</v>
      </c>
      <c r="T45" s="10">
        <v>0</v>
      </c>
      <c r="U45" s="10">
        <v>0</v>
      </c>
      <c r="V45" s="165">
        <v>1821</v>
      </c>
    </row>
    <row r="46" spans="1:22" x14ac:dyDescent="0.2">
      <c r="A46" s="56" t="s">
        <v>143</v>
      </c>
      <c r="B46" s="10">
        <v>3976</v>
      </c>
      <c r="C46" s="10">
        <v>406</v>
      </c>
      <c r="D46" s="10">
        <v>0</v>
      </c>
      <c r="E46" s="10">
        <v>0</v>
      </c>
      <c r="F46" s="10">
        <v>0</v>
      </c>
      <c r="G46" s="10">
        <v>0</v>
      </c>
      <c r="H46" s="10">
        <v>0</v>
      </c>
      <c r="I46" s="10">
        <v>0</v>
      </c>
      <c r="J46" s="10">
        <v>0</v>
      </c>
      <c r="K46" s="10">
        <v>0</v>
      </c>
      <c r="L46" s="10">
        <v>0</v>
      </c>
      <c r="M46" s="10">
        <v>780</v>
      </c>
      <c r="N46" s="10">
        <v>0</v>
      </c>
      <c r="O46" s="10">
        <v>0</v>
      </c>
      <c r="P46" s="10">
        <v>3397</v>
      </c>
      <c r="Q46" s="10">
        <v>0</v>
      </c>
      <c r="R46" s="10">
        <v>0</v>
      </c>
      <c r="S46" s="10">
        <v>0</v>
      </c>
      <c r="T46" s="10">
        <v>0</v>
      </c>
      <c r="U46" s="10">
        <v>0</v>
      </c>
      <c r="V46" s="165">
        <v>8559</v>
      </c>
    </row>
    <row r="47" spans="1:22" x14ac:dyDescent="0.2">
      <c r="A47" s="56" t="s">
        <v>21</v>
      </c>
      <c r="B47" s="13"/>
      <c r="C47" s="13"/>
      <c r="D47" s="13"/>
      <c r="E47" s="13"/>
      <c r="F47" s="13"/>
      <c r="G47" s="13"/>
      <c r="H47" s="13"/>
      <c r="I47" s="13"/>
      <c r="J47" s="13"/>
      <c r="K47" s="13"/>
      <c r="L47" s="13"/>
      <c r="M47" s="13"/>
      <c r="N47" s="13"/>
      <c r="O47" s="13"/>
      <c r="P47" s="13"/>
      <c r="Q47" s="13"/>
      <c r="R47" s="13"/>
      <c r="S47" s="13"/>
      <c r="T47" s="13"/>
      <c r="U47" s="13"/>
      <c r="V47" s="165"/>
    </row>
    <row r="48" spans="1:22" x14ac:dyDescent="0.2">
      <c r="A48" s="56" t="s">
        <v>206</v>
      </c>
      <c r="B48" s="10">
        <v>16951.902880000001</v>
      </c>
      <c r="C48" s="10">
        <v>1154.2390888032101</v>
      </c>
      <c r="D48" s="10">
        <v>6307.0187165597699</v>
      </c>
      <c r="E48" s="10">
        <v>621.73499711639897</v>
      </c>
      <c r="F48" s="10">
        <v>0</v>
      </c>
      <c r="G48" s="10">
        <v>0</v>
      </c>
      <c r="H48" s="10">
        <v>156.81255125542401</v>
      </c>
      <c r="I48" s="10">
        <v>5816.0421699953467</v>
      </c>
      <c r="J48" s="10">
        <v>0</v>
      </c>
      <c r="K48" s="10">
        <v>1252.3584206761</v>
      </c>
      <c r="L48" s="10">
        <v>980.93712386043694</v>
      </c>
      <c r="M48" s="10">
        <v>57.975556979661</v>
      </c>
      <c r="N48" s="10">
        <v>230.73138563910899</v>
      </c>
      <c r="O48" s="10">
        <v>0</v>
      </c>
      <c r="P48" s="10">
        <v>8755.3450867139109</v>
      </c>
      <c r="Q48" s="10">
        <v>0</v>
      </c>
      <c r="R48" s="10">
        <v>0</v>
      </c>
      <c r="S48" s="10">
        <v>2262.1826324006302</v>
      </c>
      <c r="T48" s="10">
        <v>311.21487403273301</v>
      </c>
      <c r="U48" s="10">
        <v>0</v>
      </c>
      <c r="V48" s="165">
        <v>44858.495484032734</v>
      </c>
    </row>
    <row r="49" spans="1:22" x14ac:dyDescent="0.2">
      <c r="A49" s="56" t="s">
        <v>27</v>
      </c>
      <c r="B49" s="170"/>
      <c r="C49" s="170"/>
      <c r="D49" s="170"/>
      <c r="E49" s="13">
        <v>0</v>
      </c>
      <c r="F49" s="13"/>
      <c r="G49" s="13"/>
      <c r="H49" s="13"/>
      <c r="I49" s="13"/>
      <c r="J49" s="13"/>
      <c r="K49" s="13"/>
      <c r="L49" s="13"/>
      <c r="M49" s="13"/>
      <c r="N49" s="13"/>
      <c r="O49" s="13"/>
      <c r="P49" s="13"/>
      <c r="Q49" s="13"/>
      <c r="R49" s="13"/>
      <c r="S49" s="13"/>
      <c r="T49" s="13"/>
      <c r="U49" s="13"/>
      <c r="V49" s="165"/>
    </row>
    <row r="50" spans="1:22" x14ac:dyDescent="0.2">
      <c r="A50" s="56" t="s">
        <v>37</v>
      </c>
      <c r="B50" s="13"/>
      <c r="C50" s="170"/>
      <c r="D50" s="170"/>
      <c r="E50" s="13">
        <v>1255787.0547071164</v>
      </c>
      <c r="F50" s="13"/>
      <c r="G50" s="13"/>
      <c r="H50" s="13"/>
      <c r="I50" s="13"/>
      <c r="J50" s="13"/>
      <c r="K50" s="13"/>
      <c r="L50" s="13"/>
      <c r="M50" s="13"/>
      <c r="N50" s="13"/>
      <c r="O50" s="13"/>
      <c r="P50" s="13"/>
      <c r="Q50" s="13"/>
      <c r="R50" s="13"/>
      <c r="S50" s="13"/>
      <c r="T50" s="13"/>
      <c r="U50" s="13"/>
      <c r="V50" s="165"/>
    </row>
    <row r="51" spans="1:22" x14ac:dyDescent="0.2">
      <c r="A51" s="56" t="s">
        <v>162</v>
      </c>
      <c r="B51" s="13"/>
      <c r="C51" s="170"/>
      <c r="D51" s="170"/>
      <c r="E51" s="13">
        <v>0</v>
      </c>
      <c r="F51" s="13"/>
      <c r="G51" s="13"/>
      <c r="H51" s="13"/>
      <c r="I51" s="13"/>
      <c r="J51" s="13"/>
      <c r="K51" s="13"/>
      <c r="L51" s="13"/>
      <c r="M51" s="13"/>
      <c r="N51" s="13"/>
      <c r="O51" s="13"/>
      <c r="P51" s="170"/>
      <c r="Q51" s="13"/>
      <c r="R51" s="13"/>
      <c r="S51" s="13"/>
      <c r="T51" s="13"/>
      <c r="U51" s="13"/>
      <c r="V51" s="165"/>
    </row>
    <row r="52" spans="1:22" x14ac:dyDescent="0.2">
      <c r="A52" s="56" t="s">
        <v>204</v>
      </c>
      <c r="B52" s="10">
        <v>4820</v>
      </c>
      <c r="C52" s="10">
        <v>0</v>
      </c>
      <c r="D52" s="10">
        <v>4087</v>
      </c>
      <c r="E52" s="10">
        <v>0</v>
      </c>
      <c r="F52" s="10">
        <v>0</v>
      </c>
      <c r="G52" s="10">
        <v>0</v>
      </c>
      <c r="H52" s="10">
        <v>0</v>
      </c>
      <c r="I52" s="10">
        <v>0</v>
      </c>
      <c r="J52" s="10">
        <v>0</v>
      </c>
      <c r="K52" s="10">
        <v>0</v>
      </c>
      <c r="L52" s="10">
        <v>0</v>
      </c>
      <c r="M52" s="10">
        <v>0</v>
      </c>
      <c r="N52" s="10">
        <v>0</v>
      </c>
      <c r="O52" s="10">
        <v>0</v>
      </c>
      <c r="P52" s="10">
        <v>3135</v>
      </c>
      <c r="Q52" s="10">
        <v>0</v>
      </c>
      <c r="R52" s="10">
        <v>0</v>
      </c>
      <c r="S52" s="10">
        <v>0</v>
      </c>
      <c r="T52" s="10">
        <v>254</v>
      </c>
      <c r="U52" s="10">
        <v>0</v>
      </c>
      <c r="V52" s="165">
        <v>12296</v>
      </c>
    </row>
    <row r="53" spans="1:22" x14ac:dyDescent="0.2">
      <c r="A53" s="40" t="s">
        <v>208</v>
      </c>
      <c r="B53" s="10">
        <v>8699</v>
      </c>
      <c r="C53" s="10">
        <v>847</v>
      </c>
      <c r="D53" s="10">
        <v>0</v>
      </c>
      <c r="E53" s="10">
        <v>0</v>
      </c>
      <c r="F53" s="10">
        <v>0</v>
      </c>
      <c r="G53" s="10">
        <v>0</v>
      </c>
      <c r="H53" s="10">
        <v>1801</v>
      </c>
      <c r="I53" s="13">
        <v>0</v>
      </c>
      <c r="J53" s="10">
        <v>0</v>
      </c>
      <c r="K53" s="10">
        <v>0</v>
      </c>
      <c r="L53" s="10">
        <v>327</v>
      </c>
      <c r="M53" s="10">
        <v>0</v>
      </c>
      <c r="N53" s="10">
        <v>731</v>
      </c>
      <c r="O53" s="10">
        <v>28</v>
      </c>
      <c r="P53" s="13">
        <v>21577</v>
      </c>
      <c r="Q53" s="13">
        <v>0</v>
      </c>
      <c r="R53" s="13">
        <v>18</v>
      </c>
      <c r="S53" s="10">
        <v>0</v>
      </c>
      <c r="T53" s="10">
        <v>0</v>
      </c>
      <c r="U53" s="10">
        <v>0</v>
      </c>
      <c r="V53" s="165">
        <v>34028</v>
      </c>
    </row>
    <row r="54" spans="1:22" x14ac:dyDescent="0.2">
      <c r="A54" s="55" t="s">
        <v>69</v>
      </c>
      <c r="B54" s="13"/>
      <c r="C54" s="13"/>
      <c r="D54" s="13"/>
      <c r="E54" s="13"/>
      <c r="F54" s="13"/>
      <c r="G54" s="13"/>
      <c r="H54" s="22"/>
      <c r="I54" s="22"/>
      <c r="J54" s="13"/>
      <c r="K54" s="13"/>
      <c r="L54" s="13"/>
      <c r="M54" s="13"/>
      <c r="N54" s="13"/>
      <c r="O54" s="13"/>
      <c r="P54" s="22"/>
      <c r="Q54" s="22"/>
      <c r="R54" s="22"/>
      <c r="S54" s="13"/>
      <c r="T54" s="13"/>
      <c r="U54" s="13"/>
      <c r="V54" s="165"/>
    </row>
    <row r="55" spans="1:22" x14ac:dyDescent="0.2">
      <c r="A55" s="6"/>
      <c r="B55" s="13"/>
      <c r="C55" s="13"/>
      <c r="D55" s="13"/>
      <c r="E55" s="13"/>
      <c r="F55" s="13"/>
      <c r="G55" s="13"/>
      <c r="H55" s="22"/>
      <c r="I55" s="22"/>
      <c r="J55" s="13"/>
      <c r="K55" s="13"/>
      <c r="L55" s="13"/>
      <c r="M55" s="13"/>
      <c r="N55" s="13"/>
      <c r="O55" s="13"/>
      <c r="P55" s="22"/>
      <c r="Q55" s="22"/>
      <c r="R55" s="22"/>
      <c r="S55" s="13"/>
      <c r="T55" s="13"/>
      <c r="U55" s="13"/>
      <c r="V55" s="165"/>
    </row>
    <row r="56" spans="1:22" x14ac:dyDescent="0.2">
      <c r="A56" s="28" t="s">
        <v>24</v>
      </c>
      <c r="B56" s="221">
        <v>19702181.090460006</v>
      </c>
      <c r="C56" s="221">
        <v>5904084.9519588025</v>
      </c>
      <c r="D56" s="221">
        <v>724699.50880655972</v>
      </c>
      <c r="E56" s="221">
        <v>2511574.1094142329</v>
      </c>
      <c r="F56" s="221">
        <v>1128594.0159800001</v>
      </c>
      <c r="G56" s="221">
        <v>266016.58473</v>
      </c>
      <c r="H56" s="221">
        <v>1577063.5122549392</v>
      </c>
      <c r="I56" s="221">
        <v>2925803.1255326988</v>
      </c>
      <c r="J56" s="221">
        <v>63248.645878399999</v>
      </c>
      <c r="K56" s="221">
        <v>212231.96933657871</v>
      </c>
      <c r="L56" s="221">
        <v>1372366.297645502</v>
      </c>
      <c r="M56" s="221">
        <v>2400858.4391724663</v>
      </c>
      <c r="N56" s="221">
        <v>1422624.7905341557</v>
      </c>
      <c r="O56" s="221">
        <v>1244045.1425899998</v>
      </c>
      <c r="P56" s="221">
        <v>7123972.8961253688</v>
      </c>
      <c r="Q56" s="221">
        <v>553743.21362280275</v>
      </c>
      <c r="R56" s="221">
        <v>1060532.090955802</v>
      </c>
      <c r="S56" s="221">
        <v>319326.7836613023</v>
      </c>
      <c r="T56" s="221">
        <v>1134448.4194448814</v>
      </c>
      <c r="U56" s="221">
        <v>2013040.4</v>
      </c>
      <c r="V56" s="221">
        <v>52404668.93339739</v>
      </c>
    </row>
    <row r="57" spans="1:22" x14ac:dyDescent="0.2">
      <c r="A57" s="22"/>
      <c r="B57" s="165"/>
      <c r="C57" s="165"/>
      <c r="D57" s="165"/>
      <c r="E57" s="165"/>
      <c r="F57" s="165"/>
      <c r="G57" s="165"/>
      <c r="H57" s="165"/>
      <c r="I57" s="165"/>
      <c r="J57" s="165"/>
      <c r="K57" s="165"/>
      <c r="L57" s="165"/>
      <c r="M57" s="165"/>
      <c r="N57" s="165"/>
      <c r="O57" s="165"/>
      <c r="P57" s="165"/>
      <c r="Q57" s="165"/>
      <c r="R57" s="165"/>
      <c r="S57" s="165"/>
      <c r="T57" s="165"/>
      <c r="U57" s="165"/>
      <c r="V57" s="165"/>
    </row>
    <row r="58" spans="1:22" x14ac:dyDescent="0.2">
      <c r="A58" s="1" t="s">
        <v>163</v>
      </c>
      <c r="B58" s="105"/>
      <c r="C58" s="105"/>
      <c r="D58" s="105"/>
      <c r="E58" s="105"/>
      <c r="F58" s="105"/>
      <c r="G58" s="105"/>
      <c r="H58" s="105"/>
      <c r="I58" s="105"/>
      <c r="J58" s="105"/>
      <c r="K58" s="105"/>
      <c r="L58" s="105"/>
      <c r="M58" s="105"/>
      <c r="N58" s="105"/>
      <c r="O58" s="105"/>
      <c r="P58" s="105"/>
      <c r="Q58" s="105"/>
      <c r="R58" s="105"/>
      <c r="S58" s="105"/>
      <c r="T58" s="105"/>
      <c r="U58" s="105"/>
      <c r="V58" s="105"/>
    </row>
    <row r="59" spans="1:22" x14ac:dyDescent="0.2">
      <c r="A59" s="6" t="s">
        <v>246</v>
      </c>
      <c r="B59" s="15"/>
      <c r="C59" s="26"/>
      <c r="D59" s="26"/>
      <c r="E59" s="26"/>
      <c r="F59" s="26"/>
      <c r="G59" s="26"/>
      <c r="H59" s="26"/>
      <c r="I59" s="6"/>
      <c r="J59" s="6"/>
      <c r="K59" s="13"/>
      <c r="L59" s="13"/>
      <c r="M59" s="6"/>
      <c r="N59" s="6"/>
      <c r="O59" s="22"/>
      <c r="P59" s="22"/>
      <c r="Q59" s="22"/>
      <c r="R59" s="22"/>
      <c r="S59" s="22"/>
      <c r="T59" s="22"/>
      <c r="U59" s="22"/>
      <c r="V59" s="22"/>
    </row>
  </sheetData>
  <mergeCells count="1">
    <mergeCell ref="A2:M2"/>
  </mergeCells>
  <hyperlinks>
    <hyperlink ref="B3" r:id="rId1" display="https://www.uka.se/statistik--analys/hogskolan-i-siffror.html" xr:uid="{6BF26B15-380A-4ED9-B135-40B6654A714F}"/>
  </hyperlinks>
  <pageMargins left="0.7" right="0.7" top="0.75" bottom="0.75" header="0.3" footer="0.3"/>
  <pageSetup paperSize="9" orientation="portrait"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Blad6"/>
  <dimension ref="A1:T61"/>
  <sheetViews>
    <sheetView zoomScaleNormal="100" workbookViewId="0">
      <selection sqref="A1:J1"/>
    </sheetView>
  </sheetViews>
  <sheetFormatPr defaultRowHeight="12.75" x14ac:dyDescent="0.2"/>
  <cols>
    <col min="1" max="1" width="31.42578125" customWidth="1"/>
    <col min="2" max="2" width="29" customWidth="1"/>
    <col min="3" max="8" width="12.7109375" customWidth="1"/>
    <col min="9" max="9" width="15.85546875" customWidth="1"/>
    <col min="10" max="10" width="14.7109375" customWidth="1"/>
    <col min="11" max="11" width="16.85546875" customWidth="1"/>
  </cols>
  <sheetData>
    <row r="1" spans="1:20" s="53" customFormat="1" ht="54" customHeight="1" x14ac:dyDescent="0.2">
      <c r="A1" s="342" t="s">
        <v>249</v>
      </c>
      <c r="B1" s="342"/>
      <c r="C1" s="342"/>
      <c r="D1" s="342"/>
      <c r="E1" s="342"/>
      <c r="F1" s="342"/>
      <c r="G1" s="342"/>
      <c r="H1" s="342"/>
      <c r="I1" s="342"/>
      <c r="J1" s="342"/>
    </row>
    <row r="2" spans="1:20" ht="15.6" customHeight="1" x14ac:dyDescent="0.2">
      <c r="A2" s="201" t="s">
        <v>168</v>
      </c>
      <c r="B2" s="201"/>
      <c r="C2" s="201"/>
      <c r="D2" s="201"/>
      <c r="E2" s="201"/>
      <c r="F2" s="201"/>
      <c r="G2" s="201"/>
      <c r="H2" s="201"/>
      <c r="I2" s="201"/>
      <c r="J2" s="201"/>
    </row>
    <row r="3" spans="1:20" ht="19.149999999999999" customHeight="1" x14ac:dyDescent="0.2">
      <c r="A3" s="196" t="s">
        <v>195</v>
      </c>
      <c r="B3" s="271" t="s">
        <v>245</v>
      </c>
      <c r="C3" s="22"/>
      <c r="D3" s="22"/>
      <c r="E3" s="323"/>
      <c r="F3" s="323"/>
      <c r="G3" s="22"/>
      <c r="H3" s="22"/>
      <c r="I3" s="22"/>
      <c r="J3" s="22"/>
    </row>
    <row r="4" spans="1:20" ht="15.6" customHeight="1" x14ac:dyDescent="0.2">
      <c r="A4" s="22"/>
      <c r="B4" s="22"/>
      <c r="C4" s="22"/>
      <c r="D4" s="22"/>
      <c r="E4" s="22"/>
      <c r="F4" s="22"/>
      <c r="G4" s="22"/>
      <c r="H4" s="22"/>
      <c r="I4" s="22"/>
      <c r="J4" s="22"/>
    </row>
    <row r="5" spans="1:20" x14ac:dyDescent="0.2">
      <c r="A5" s="142"/>
      <c r="B5" s="142" t="s">
        <v>101</v>
      </c>
      <c r="C5" s="63"/>
      <c r="D5" s="63"/>
      <c r="E5" s="63"/>
      <c r="F5" s="63"/>
      <c r="G5" s="63"/>
      <c r="H5" s="143" t="s">
        <v>103</v>
      </c>
      <c r="I5" s="144"/>
      <c r="J5" s="115" t="s">
        <v>3</v>
      </c>
    </row>
    <row r="6" spans="1:20" ht="25.15" customHeight="1" x14ac:dyDescent="0.2">
      <c r="A6" s="145"/>
      <c r="B6" s="145" t="s">
        <v>169</v>
      </c>
      <c r="C6" s="146" t="s">
        <v>198</v>
      </c>
      <c r="D6" s="146" t="s">
        <v>170</v>
      </c>
      <c r="E6" s="146" t="s">
        <v>171</v>
      </c>
      <c r="F6" s="146" t="s">
        <v>41</v>
      </c>
      <c r="G6" s="146" t="s">
        <v>248</v>
      </c>
      <c r="H6" s="147" t="s">
        <v>2</v>
      </c>
      <c r="I6" s="148" t="s">
        <v>43</v>
      </c>
      <c r="J6" s="146"/>
    </row>
    <row r="7" spans="1:20" ht="12.6" customHeight="1" x14ac:dyDescent="0.2">
      <c r="A7" s="138" t="s">
        <v>42</v>
      </c>
      <c r="B7" s="139"/>
      <c r="C7" s="104"/>
      <c r="D7" s="104"/>
      <c r="E7" s="104"/>
      <c r="F7" s="104"/>
      <c r="G7" s="104"/>
      <c r="H7" s="167"/>
      <c r="I7" s="168"/>
      <c r="J7" s="104"/>
    </row>
    <row r="8" spans="1:20" ht="12.6" customHeight="1" x14ac:dyDescent="0.2">
      <c r="A8" s="10" t="s">
        <v>4</v>
      </c>
      <c r="B8" s="10">
        <v>2040563</v>
      </c>
      <c r="C8" s="10">
        <v>103972</v>
      </c>
      <c r="D8" s="10">
        <v>145218</v>
      </c>
      <c r="E8" s="10">
        <v>30364</v>
      </c>
      <c r="F8" s="10">
        <v>12400</v>
      </c>
      <c r="G8" s="10">
        <v>11721</v>
      </c>
      <c r="H8" s="156">
        <v>1929</v>
      </c>
      <c r="I8" s="157">
        <v>88292.2</v>
      </c>
      <c r="J8" s="10">
        <v>2434459.2000000002</v>
      </c>
      <c r="S8" s="265"/>
      <c r="T8" s="265"/>
    </row>
    <row r="9" spans="1:20" ht="12.6" customHeight="1" x14ac:dyDescent="0.2">
      <c r="A9" s="10" t="s">
        <v>5</v>
      </c>
      <c r="B9" s="10">
        <v>2357629</v>
      </c>
      <c r="C9" s="10">
        <v>134356</v>
      </c>
      <c r="D9" s="10">
        <v>157742</v>
      </c>
      <c r="E9" s="10">
        <v>200927</v>
      </c>
      <c r="F9" s="10">
        <v>43846</v>
      </c>
      <c r="G9" s="10">
        <v>-742</v>
      </c>
      <c r="H9" s="156">
        <v>7208</v>
      </c>
      <c r="I9" s="157">
        <v>110754</v>
      </c>
      <c r="J9" s="10">
        <v>3011720</v>
      </c>
    </row>
    <row r="10" spans="1:20" ht="12.6" customHeight="1" x14ac:dyDescent="0.2">
      <c r="A10" s="10" t="s">
        <v>6</v>
      </c>
      <c r="B10" s="10">
        <v>2451390.0659400001</v>
      </c>
      <c r="C10" s="10">
        <v>190960</v>
      </c>
      <c r="D10" s="10">
        <v>62025</v>
      </c>
      <c r="E10" s="10">
        <v>95918</v>
      </c>
      <c r="F10" s="10">
        <v>30472.201669999995</v>
      </c>
      <c r="G10" s="10">
        <v>603</v>
      </c>
      <c r="H10" s="156">
        <v>52951</v>
      </c>
      <c r="I10" s="157">
        <v>76446</v>
      </c>
      <c r="J10" s="10">
        <v>2960765.26761</v>
      </c>
    </row>
    <row r="11" spans="1:20" ht="12.6" customHeight="1" x14ac:dyDescent="0.2">
      <c r="A11" s="10" t="s">
        <v>7</v>
      </c>
      <c r="B11" s="10">
        <v>1957964.9751500001</v>
      </c>
      <c r="C11" s="10">
        <v>105899</v>
      </c>
      <c r="D11" s="10">
        <v>60246.930130000001</v>
      </c>
      <c r="E11" s="10">
        <v>96394.158150000003</v>
      </c>
      <c r="F11" s="10">
        <v>23411.428370000009</v>
      </c>
      <c r="G11" s="10">
        <v>48571.175770000002</v>
      </c>
      <c r="H11" s="156">
        <v>3882.6028000000001</v>
      </c>
      <c r="I11" s="157">
        <v>91014.47163</v>
      </c>
      <c r="J11" s="10">
        <v>2387384.7420000001</v>
      </c>
    </row>
    <row r="12" spans="1:20" ht="12.6" customHeight="1" x14ac:dyDescent="0.2">
      <c r="A12" s="10" t="s">
        <v>8</v>
      </c>
      <c r="B12" s="10">
        <v>1570226</v>
      </c>
      <c r="C12" s="10">
        <v>196958</v>
      </c>
      <c r="D12" s="10">
        <v>33148</v>
      </c>
      <c r="E12" s="10">
        <v>168730</v>
      </c>
      <c r="F12" s="10">
        <v>13933</v>
      </c>
      <c r="G12" s="10">
        <v>39784</v>
      </c>
      <c r="H12" s="156">
        <v>0</v>
      </c>
      <c r="I12" s="157">
        <v>187905</v>
      </c>
      <c r="J12" s="10">
        <v>2210684</v>
      </c>
    </row>
    <row r="13" spans="1:20" ht="12.6" customHeight="1" x14ac:dyDescent="0.2">
      <c r="A13" s="10" t="s">
        <v>9</v>
      </c>
      <c r="B13" s="10">
        <v>1755950.89857</v>
      </c>
      <c r="C13" s="10">
        <v>101946.6</v>
      </c>
      <c r="D13" s="10">
        <v>38286</v>
      </c>
      <c r="E13" s="10">
        <v>47466</v>
      </c>
      <c r="F13" s="10">
        <v>36658</v>
      </c>
      <c r="G13" s="10">
        <v>39322</v>
      </c>
      <c r="H13" s="156">
        <v>0</v>
      </c>
      <c r="I13" s="157">
        <v>51216</v>
      </c>
      <c r="J13" s="10">
        <v>2070845.4985700001</v>
      </c>
    </row>
    <row r="14" spans="1:20" ht="12.6" customHeight="1" x14ac:dyDescent="0.2">
      <c r="A14" s="10" t="s">
        <v>10</v>
      </c>
      <c r="B14" s="10">
        <v>813112.97305000003</v>
      </c>
      <c r="C14" s="10">
        <v>273696</v>
      </c>
      <c r="D14" s="10">
        <v>41531.707499999997</v>
      </c>
      <c r="E14" s="10">
        <v>23928.748800000001</v>
      </c>
      <c r="F14" s="10">
        <v>13070.519150000007</v>
      </c>
      <c r="G14" s="10">
        <v>0</v>
      </c>
      <c r="H14" s="156">
        <v>3811</v>
      </c>
      <c r="I14" s="157">
        <v>110463.16604</v>
      </c>
      <c r="J14" s="10">
        <v>1279614.1145400002</v>
      </c>
    </row>
    <row r="15" spans="1:20" ht="12.6" customHeight="1" x14ac:dyDescent="0.2">
      <c r="A15" s="10" t="s">
        <v>11</v>
      </c>
      <c r="B15" s="10">
        <v>1279834.5880099998</v>
      </c>
      <c r="C15" s="10">
        <v>1119</v>
      </c>
      <c r="D15" s="10">
        <v>157995.02601</v>
      </c>
      <c r="E15" s="10">
        <v>112977.25515000001</v>
      </c>
      <c r="F15" s="10">
        <v>41579.918759999993</v>
      </c>
      <c r="G15" s="10">
        <v>17631.892210000002</v>
      </c>
      <c r="H15" s="156">
        <v>8387.6625399999994</v>
      </c>
      <c r="I15" s="157">
        <v>16264.620910000001</v>
      </c>
      <c r="J15" s="10">
        <v>1635789.9635899998</v>
      </c>
    </row>
    <row r="16" spans="1:20" ht="12.6" customHeight="1" x14ac:dyDescent="0.2">
      <c r="A16" s="10" t="s">
        <v>14</v>
      </c>
      <c r="B16" s="10">
        <v>1052558.4920000001</v>
      </c>
      <c r="C16" s="10">
        <v>0</v>
      </c>
      <c r="D16" s="10">
        <v>104054.93030000001</v>
      </c>
      <c r="E16" s="10">
        <v>43778.786339622544</v>
      </c>
      <c r="F16" s="10">
        <v>12818.709884225489</v>
      </c>
      <c r="G16" s="10">
        <v>4208.5679855574399</v>
      </c>
      <c r="H16" s="156">
        <v>0</v>
      </c>
      <c r="I16" s="157">
        <v>3828.71</v>
      </c>
      <c r="J16" s="10">
        <v>1221248.1965094055</v>
      </c>
    </row>
    <row r="17" spans="1:11" ht="12.6" customHeight="1" x14ac:dyDescent="0.2">
      <c r="A17" s="10" t="s">
        <v>12</v>
      </c>
      <c r="B17" s="10">
        <v>716816.89</v>
      </c>
      <c r="C17" s="10">
        <v>32290</v>
      </c>
      <c r="D17" s="10">
        <v>7187.3855199999998</v>
      </c>
      <c r="E17" s="10">
        <v>12233.162226099183</v>
      </c>
      <c r="F17" s="10">
        <v>16408.020316491486</v>
      </c>
      <c r="G17" s="10">
        <v>19844.113793363798</v>
      </c>
      <c r="H17" s="156">
        <v>0</v>
      </c>
      <c r="I17" s="157">
        <v>18836.805809901271</v>
      </c>
      <c r="J17" s="10">
        <v>823616.37766585569</v>
      </c>
    </row>
    <row r="18" spans="1:11" ht="12.6" customHeight="1" x14ac:dyDescent="0.2">
      <c r="A18" s="10" t="s">
        <v>26</v>
      </c>
      <c r="B18" s="10">
        <v>109039</v>
      </c>
      <c r="C18" s="10">
        <v>0</v>
      </c>
      <c r="D18" s="10">
        <v>12015</v>
      </c>
      <c r="E18" s="10">
        <v>49315</v>
      </c>
      <c r="F18" s="10">
        <v>159450</v>
      </c>
      <c r="G18" s="10">
        <v>0</v>
      </c>
      <c r="H18" s="156">
        <v>0</v>
      </c>
      <c r="I18" s="157">
        <v>0</v>
      </c>
      <c r="J18" s="10">
        <v>329819</v>
      </c>
    </row>
    <row r="19" spans="1:11" ht="12.6" customHeight="1" x14ac:dyDescent="0.2">
      <c r="A19" s="10" t="s">
        <v>13</v>
      </c>
      <c r="B19" s="10">
        <v>629251</v>
      </c>
      <c r="C19" s="10">
        <v>0</v>
      </c>
      <c r="D19" s="10">
        <v>20308.133829999999</v>
      </c>
      <c r="E19" s="10">
        <v>62211.775049999917</v>
      </c>
      <c r="F19" s="10">
        <v>7661</v>
      </c>
      <c r="G19" s="10">
        <v>80</v>
      </c>
      <c r="H19" s="156">
        <v>0</v>
      </c>
      <c r="I19" s="157">
        <v>3175</v>
      </c>
      <c r="J19" s="10">
        <v>722686.90887999989</v>
      </c>
    </row>
    <row r="20" spans="1:11" ht="12.6" customHeight="1" x14ac:dyDescent="0.2">
      <c r="A20" s="10" t="s">
        <v>34</v>
      </c>
      <c r="B20" s="10">
        <v>779309</v>
      </c>
      <c r="C20" s="10">
        <v>1802</v>
      </c>
      <c r="D20" s="10">
        <v>1253</v>
      </c>
      <c r="E20" s="10">
        <v>17244</v>
      </c>
      <c r="F20" s="10">
        <v>38734</v>
      </c>
      <c r="G20" s="10">
        <v>10099</v>
      </c>
      <c r="H20" s="156">
        <v>0</v>
      </c>
      <c r="I20" s="157">
        <v>66342</v>
      </c>
      <c r="J20" s="10">
        <v>914783</v>
      </c>
    </row>
    <row r="21" spans="1:11" ht="12.6" customHeight="1" x14ac:dyDescent="0.2">
      <c r="A21" s="10" t="s">
        <v>73</v>
      </c>
      <c r="B21" s="10">
        <v>1216882</v>
      </c>
      <c r="C21" s="10">
        <v>23611</v>
      </c>
      <c r="D21" s="10">
        <v>46245</v>
      </c>
      <c r="E21" s="10">
        <v>17002</v>
      </c>
      <c r="F21" s="10">
        <v>26620</v>
      </c>
      <c r="G21" s="10">
        <v>22844</v>
      </c>
      <c r="H21" s="156">
        <v>4753</v>
      </c>
      <c r="I21" s="157">
        <v>322172</v>
      </c>
      <c r="J21" s="10">
        <v>1680129</v>
      </c>
    </row>
    <row r="22" spans="1:11" ht="12.6" customHeight="1" x14ac:dyDescent="0.2">
      <c r="A22" s="10" t="s">
        <v>35</v>
      </c>
      <c r="B22" s="10">
        <v>890119</v>
      </c>
      <c r="C22" s="10">
        <v>35184</v>
      </c>
      <c r="D22" s="10">
        <v>3863</v>
      </c>
      <c r="E22" s="10">
        <v>31372</v>
      </c>
      <c r="F22" s="10">
        <v>15417</v>
      </c>
      <c r="G22" s="10">
        <v>14000</v>
      </c>
      <c r="H22" s="156">
        <v>0</v>
      </c>
      <c r="I22" s="157">
        <v>10262</v>
      </c>
      <c r="J22" s="10">
        <v>1000217</v>
      </c>
    </row>
    <row r="23" spans="1:11" ht="12.6" customHeight="1" x14ac:dyDescent="0.2">
      <c r="A23" s="10" t="s">
        <v>44</v>
      </c>
      <c r="B23" s="10">
        <v>647834.86912000005</v>
      </c>
      <c r="C23" s="10">
        <v>4391</v>
      </c>
      <c r="D23" s="10">
        <v>2810.9845700000001</v>
      </c>
      <c r="E23" s="10">
        <v>8499.9660099999983</v>
      </c>
      <c r="F23" s="10">
        <v>15598.352199999999</v>
      </c>
      <c r="G23" s="10">
        <v>8974.9999100000005</v>
      </c>
      <c r="H23" s="156">
        <v>2335.96245</v>
      </c>
      <c r="I23" s="157">
        <v>21449.058849999998</v>
      </c>
      <c r="J23" s="10">
        <v>711895.19310999999</v>
      </c>
    </row>
    <row r="24" spans="1:11" ht="12.6" customHeight="1" x14ac:dyDescent="0.2">
      <c r="A24" s="10" t="s">
        <v>142</v>
      </c>
      <c r="B24" s="10">
        <v>1113377.8084400001</v>
      </c>
      <c r="C24" s="10">
        <v>82654.998999999996</v>
      </c>
      <c r="D24" s="10">
        <v>18113.837739999999</v>
      </c>
      <c r="E24" s="10">
        <v>79565.254599999986</v>
      </c>
      <c r="F24" s="10">
        <v>15437.643309999999</v>
      </c>
      <c r="G24" s="10">
        <v>13271.523139999999</v>
      </c>
      <c r="H24" s="156">
        <v>0</v>
      </c>
      <c r="I24" s="157">
        <v>206291.68479000003</v>
      </c>
      <c r="J24" s="10">
        <v>1528712.7510200001</v>
      </c>
    </row>
    <row r="25" spans="1:11" ht="12.6" customHeight="1" x14ac:dyDescent="0.2">
      <c r="A25" s="10" t="s">
        <v>205</v>
      </c>
      <c r="B25" s="10">
        <v>702363</v>
      </c>
      <c r="C25" s="10">
        <v>5149</v>
      </c>
      <c r="D25" s="10">
        <v>9925</v>
      </c>
      <c r="E25" s="10">
        <v>13225</v>
      </c>
      <c r="F25" s="10">
        <v>20220</v>
      </c>
      <c r="G25" s="10">
        <v>14397</v>
      </c>
      <c r="H25" s="156">
        <v>0</v>
      </c>
      <c r="I25" s="157">
        <v>16562</v>
      </c>
      <c r="J25" s="10">
        <v>781841</v>
      </c>
    </row>
    <row r="26" spans="1:11" ht="12.6" customHeight="1" x14ac:dyDescent="0.2">
      <c r="A26" s="103" t="s">
        <v>134</v>
      </c>
      <c r="B26" s="160"/>
      <c r="C26" s="166"/>
      <c r="D26" s="160"/>
      <c r="E26" s="166"/>
      <c r="F26" s="160"/>
      <c r="G26" s="160"/>
      <c r="H26" s="159"/>
      <c r="I26" s="161"/>
      <c r="J26" s="160"/>
      <c r="K26" s="22"/>
    </row>
    <row r="27" spans="1:11" ht="12.6" customHeight="1" x14ac:dyDescent="0.2">
      <c r="A27" s="10" t="s">
        <v>39</v>
      </c>
      <c r="B27" s="10">
        <v>294941</v>
      </c>
      <c r="C27" s="10">
        <v>359</v>
      </c>
      <c r="D27" s="10">
        <v>24839</v>
      </c>
      <c r="E27" s="10">
        <v>25571</v>
      </c>
      <c r="F27" s="10">
        <v>12519</v>
      </c>
      <c r="G27" s="10">
        <v>4115</v>
      </c>
      <c r="H27" s="156">
        <v>5659</v>
      </c>
      <c r="I27" s="157">
        <v>2125</v>
      </c>
      <c r="J27" s="10">
        <v>370128</v>
      </c>
    </row>
    <row r="28" spans="1:11" ht="12.6" customHeight="1" x14ac:dyDescent="0.2">
      <c r="A28" s="10" t="s">
        <v>55</v>
      </c>
      <c r="B28" s="10">
        <v>264354.74900000001</v>
      </c>
      <c r="C28" s="10">
        <v>62</v>
      </c>
      <c r="D28" s="10">
        <v>793.125</v>
      </c>
      <c r="E28" s="10">
        <v>15673.987000000001</v>
      </c>
      <c r="F28" s="10">
        <v>719</v>
      </c>
      <c r="G28" s="10">
        <v>2692.855</v>
      </c>
      <c r="H28" s="156">
        <v>377</v>
      </c>
      <c r="I28" s="157">
        <v>279944.35600000003</v>
      </c>
      <c r="J28" s="10">
        <v>564617.07200000004</v>
      </c>
    </row>
    <row r="29" spans="1:11" ht="12.6" customHeight="1" x14ac:dyDescent="0.2">
      <c r="A29" s="10" t="s">
        <v>50</v>
      </c>
      <c r="B29" s="10">
        <v>124960</v>
      </c>
      <c r="C29" s="10">
        <v>74</v>
      </c>
      <c r="D29" s="10">
        <v>97</v>
      </c>
      <c r="E29" s="10">
        <v>7433.5943631649407</v>
      </c>
      <c r="F29" s="10">
        <v>2615.2360799999997</v>
      </c>
      <c r="G29" s="10">
        <v>2814.15077033019</v>
      </c>
      <c r="H29" s="156">
        <v>374</v>
      </c>
      <c r="I29" s="157">
        <v>3453.9629000000004</v>
      </c>
      <c r="J29" s="10">
        <v>141821.94411349515</v>
      </c>
    </row>
    <row r="30" spans="1:11" ht="12.6" customHeight="1" x14ac:dyDescent="0.2">
      <c r="A30" s="10" t="s">
        <v>15</v>
      </c>
      <c r="B30" s="10">
        <v>575026.4</v>
      </c>
      <c r="C30" s="10">
        <v>512</v>
      </c>
      <c r="D30" s="10">
        <v>4328</v>
      </c>
      <c r="E30" s="10">
        <v>7844.2999999999993</v>
      </c>
      <c r="F30" s="10">
        <v>6462.1</v>
      </c>
      <c r="G30" s="10">
        <v>6855.4</v>
      </c>
      <c r="H30" s="156">
        <v>0</v>
      </c>
      <c r="I30" s="157">
        <v>150559</v>
      </c>
      <c r="J30" s="10">
        <v>751587.20000000007</v>
      </c>
    </row>
    <row r="31" spans="1:11" ht="12.6" customHeight="1" x14ac:dyDescent="0.2">
      <c r="A31" s="10" t="s">
        <v>16</v>
      </c>
      <c r="B31" s="10">
        <v>503764</v>
      </c>
      <c r="C31" s="10">
        <v>0</v>
      </c>
      <c r="D31" s="10">
        <v>11929</v>
      </c>
      <c r="E31" s="10">
        <v>8469</v>
      </c>
      <c r="F31" s="10">
        <v>10342</v>
      </c>
      <c r="G31" s="10">
        <v>6324</v>
      </c>
      <c r="H31" s="156">
        <v>0</v>
      </c>
      <c r="I31" s="157">
        <v>48876</v>
      </c>
      <c r="J31" s="10">
        <v>589704</v>
      </c>
    </row>
    <row r="32" spans="1:11" ht="12.6" customHeight="1" x14ac:dyDescent="0.2">
      <c r="A32" s="10" t="s">
        <v>33</v>
      </c>
      <c r="B32" s="10">
        <v>537033</v>
      </c>
      <c r="C32" s="10">
        <v>512</v>
      </c>
      <c r="D32" s="10">
        <v>4631</v>
      </c>
      <c r="E32" s="10">
        <v>2337</v>
      </c>
      <c r="F32" s="10">
        <v>12072</v>
      </c>
      <c r="G32" s="10">
        <v>6195</v>
      </c>
      <c r="H32" s="156">
        <v>6385</v>
      </c>
      <c r="I32" s="157">
        <v>18038</v>
      </c>
      <c r="J32" s="10">
        <v>587203</v>
      </c>
    </row>
    <row r="33" spans="1:10" ht="12.6" customHeight="1" x14ac:dyDescent="0.2">
      <c r="A33" s="10" t="s">
        <v>17</v>
      </c>
      <c r="B33" s="10">
        <v>466285</v>
      </c>
      <c r="C33" s="10">
        <v>512</v>
      </c>
      <c r="D33" s="10">
        <v>37875</v>
      </c>
      <c r="E33" s="10">
        <v>7635</v>
      </c>
      <c r="F33" s="10">
        <v>13855</v>
      </c>
      <c r="G33" s="10">
        <v>7122</v>
      </c>
      <c r="H33" s="156">
        <v>0</v>
      </c>
      <c r="I33" s="157">
        <v>5404</v>
      </c>
      <c r="J33" s="10">
        <v>538688</v>
      </c>
    </row>
    <row r="34" spans="1:10" ht="12.6" customHeight="1" x14ac:dyDescent="0.2">
      <c r="A34" s="10" t="s">
        <v>18</v>
      </c>
      <c r="B34" s="10">
        <v>464605.98093999998</v>
      </c>
      <c r="C34" s="10">
        <v>512</v>
      </c>
      <c r="D34" s="10">
        <v>5330.00396</v>
      </c>
      <c r="E34" s="10">
        <v>8868.4088700000011</v>
      </c>
      <c r="F34" s="10">
        <v>7179.5518599999996</v>
      </c>
      <c r="G34" s="10">
        <v>6733</v>
      </c>
      <c r="H34" s="156">
        <v>1095</v>
      </c>
      <c r="I34" s="157">
        <v>48413.338049999998</v>
      </c>
      <c r="J34" s="10">
        <v>542737.28367999999</v>
      </c>
    </row>
    <row r="35" spans="1:10" ht="12.6" customHeight="1" x14ac:dyDescent="0.2">
      <c r="A35" s="10" t="s">
        <v>19</v>
      </c>
      <c r="B35" s="10">
        <v>353126</v>
      </c>
      <c r="C35" s="10">
        <v>0</v>
      </c>
      <c r="D35" s="10">
        <v>20692.55544</v>
      </c>
      <c r="E35" s="10">
        <v>8035.2349299999987</v>
      </c>
      <c r="F35" s="10">
        <v>3346.9476600000003</v>
      </c>
      <c r="G35" s="10">
        <v>3678</v>
      </c>
      <c r="H35" s="156">
        <v>0</v>
      </c>
      <c r="I35" s="157">
        <v>13642.095000000003</v>
      </c>
      <c r="J35" s="10">
        <v>402520.83303000004</v>
      </c>
    </row>
    <row r="36" spans="1:10" ht="12.6" customHeight="1" x14ac:dyDescent="0.2">
      <c r="A36" s="10" t="s">
        <v>51</v>
      </c>
      <c r="B36" s="10">
        <v>432921.20763999998</v>
      </c>
      <c r="C36" s="10">
        <v>1527</v>
      </c>
      <c r="D36" s="10">
        <v>17073.601999999999</v>
      </c>
      <c r="E36" s="10">
        <v>7510.8689499999964</v>
      </c>
      <c r="F36" s="10">
        <v>17028.911169999999</v>
      </c>
      <c r="G36" s="10">
        <v>6979.4468100000004</v>
      </c>
      <c r="H36" s="156">
        <v>1499.2240000000002</v>
      </c>
      <c r="I36" s="157">
        <v>50499.583289999995</v>
      </c>
      <c r="J36" s="10">
        <v>535039.84385999991</v>
      </c>
    </row>
    <row r="37" spans="1:10" ht="12.6" customHeight="1" x14ac:dyDescent="0.2">
      <c r="A37" s="10" t="s">
        <v>137</v>
      </c>
      <c r="B37" s="10">
        <v>629925</v>
      </c>
      <c r="C37" s="10">
        <v>2363.96</v>
      </c>
      <c r="D37" s="10">
        <v>47596</v>
      </c>
      <c r="E37" s="10">
        <v>47108</v>
      </c>
      <c r="F37" s="10">
        <v>18341</v>
      </c>
      <c r="G37" s="10">
        <v>19996</v>
      </c>
      <c r="H37" s="156">
        <v>51075</v>
      </c>
      <c r="I37" s="157">
        <v>36694</v>
      </c>
      <c r="J37" s="10">
        <v>853098.96</v>
      </c>
    </row>
    <row r="38" spans="1:10" ht="12.6" customHeight="1" x14ac:dyDescent="0.2">
      <c r="A38" s="10" t="s">
        <v>20</v>
      </c>
      <c r="B38" s="10">
        <v>494705</v>
      </c>
      <c r="C38" s="10">
        <v>3035</v>
      </c>
      <c r="D38" s="10">
        <v>3365</v>
      </c>
      <c r="E38" s="10">
        <v>20067</v>
      </c>
      <c r="F38" s="10">
        <v>6658</v>
      </c>
      <c r="G38" s="10">
        <v>9534</v>
      </c>
      <c r="H38" s="156">
        <v>0</v>
      </c>
      <c r="I38" s="157">
        <v>189568</v>
      </c>
      <c r="J38" s="10">
        <v>726932</v>
      </c>
    </row>
    <row r="39" spans="1:10" ht="12.6" customHeight="1" x14ac:dyDescent="0.2">
      <c r="A39" s="103" t="s">
        <v>135</v>
      </c>
      <c r="B39" s="160"/>
      <c r="C39" s="166"/>
      <c r="D39" s="160"/>
      <c r="E39" s="166"/>
      <c r="F39" s="160"/>
      <c r="G39" s="160"/>
      <c r="H39" s="159"/>
      <c r="I39" s="161"/>
      <c r="J39" s="160"/>
    </row>
    <row r="40" spans="1:10" ht="12.6" customHeight="1" x14ac:dyDescent="0.2">
      <c r="A40" s="10" t="s">
        <v>207</v>
      </c>
      <c r="B40" s="10">
        <v>34223</v>
      </c>
      <c r="C40" s="10">
        <v>455</v>
      </c>
      <c r="D40" s="10">
        <v>0</v>
      </c>
      <c r="E40" s="10">
        <v>1136</v>
      </c>
      <c r="F40" s="10">
        <v>385</v>
      </c>
      <c r="G40" s="10">
        <v>179</v>
      </c>
      <c r="H40" s="156">
        <v>0</v>
      </c>
      <c r="I40" s="157">
        <v>0</v>
      </c>
      <c r="J40" s="10">
        <v>36378</v>
      </c>
    </row>
    <row r="41" spans="1:10" ht="12.6" customHeight="1" x14ac:dyDescent="0.2">
      <c r="A41" s="10" t="s">
        <v>22</v>
      </c>
      <c r="B41" s="10">
        <v>183372</v>
      </c>
      <c r="C41" s="10">
        <v>1501</v>
      </c>
      <c r="D41" s="10">
        <v>3041</v>
      </c>
      <c r="E41" s="10">
        <v>5122</v>
      </c>
      <c r="F41" s="10">
        <v>1016</v>
      </c>
      <c r="G41" s="10">
        <v>1144</v>
      </c>
      <c r="H41" s="156">
        <v>37</v>
      </c>
      <c r="I41" s="157">
        <v>1492</v>
      </c>
      <c r="J41" s="10">
        <v>196725</v>
      </c>
    </row>
    <row r="42" spans="1:10" ht="12.6" customHeight="1" x14ac:dyDescent="0.2">
      <c r="A42" s="10" t="s">
        <v>23</v>
      </c>
      <c r="B42" s="10">
        <v>72144</v>
      </c>
      <c r="C42" s="10">
        <v>0</v>
      </c>
      <c r="D42" s="10">
        <v>0</v>
      </c>
      <c r="E42" s="10">
        <v>2149.6336000000001</v>
      </c>
      <c r="F42" s="10">
        <v>1840</v>
      </c>
      <c r="G42" s="10">
        <v>636</v>
      </c>
      <c r="H42" s="156">
        <v>0</v>
      </c>
      <c r="I42" s="157">
        <v>0</v>
      </c>
      <c r="J42" s="10">
        <v>76769.633600000001</v>
      </c>
    </row>
    <row r="43" spans="1:10" ht="12.6" customHeight="1" x14ac:dyDescent="0.2">
      <c r="A43" s="10" t="s">
        <v>68</v>
      </c>
      <c r="B43" s="10">
        <v>173055</v>
      </c>
      <c r="C43" s="10">
        <v>0</v>
      </c>
      <c r="D43" s="10">
        <v>810</v>
      </c>
      <c r="E43" s="10">
        <v>8486</v>
      </c>
      <c r="F43" s="10">
        <v>7018</v>
      </c>
      <c r="G43" s="10">
        <v>2557</v>
      </c>
      <c r="H43" s="156">
        <v>0</v>
      </c>
      <c r="I43" s="157">
        <v>210</v>
      </c>
      <c r="J43" s="10">
        <v>192136</v>
      </c>
    </row>
    <row r="44" spans="1:10" ht="12.6" customHeight="1" x14ac:dyDescent="0.2">
      <c r="A44" s="10" t="s">
        <v>78</v>
      </c>
      <c r="B44" s="10">
        <v>219682.3707</v>
      </c>
      <c r="C44" s="10">
        <v>6470</v>
      </c>
      <c r="D44" s="10">
        <v>1293</v>
      </c>
      <c r="E44" s="10">
        <v>2123.8070480000001</v>
      </c>
      <c r="F44" s="10">
        <v>2658.7579200000005</v>
      </c>
      <c r="G44" s="10">
        <v>3196.2578600000002</v>
      </c>
      <c r="H44" s="156">
        <v>0</v>
      </c>
      <c r="I44" s="157">
        <v>0</v>
      </c>
      <c r="J44" s="10">
        <v>235424.193528</v>
      </c>
    </row>
    <row r="45" spans="1:10" ht="12.6" customHeight="1" x14ac:dyDescent="0.2">
      <c r="A45" s="97" t="s">
        <v>136</v>
      </c>
      <c r="B45" s="160"/>
      <c r="C45" s="166"/>
      <c r="D45" s="160"/>
      <c r="E45" s="166"/>
      <c r="F45" s="160"/>
      <c r="G45" s="160"/>
      <c r="H45" s="159"/>
      <c r="I45" s="161"/>
      <c r="J45" s="160"/>
    </row>
    <row r="46" spans="1:10" ht="12.6" customHeight="1" x14ac:dyDescent="0.2">
      <c r="A46" s="10" t="s">
        <v>232</v>
      </c>
      <c r="B46" s="10">
        <v>7144</v>
      </c>
      <c r="C46" s="10">
        <v>0</v>
      </c>
      <c r="D46" s="10">
        <v>0</v>
      </c>
      <c r="E46" s="10">
        <v>398</v>
      </c>
      <c r="F46" s="10">
        <v>6571</v>
      </c>
      <c r="G46" s="10">
        <v>236</v>
      </c>
      <c r="H46" s="156">
        <v>0</v>
      </c>
      <c r="I46" s="157">
        <v>204</v>
      </c>
      <c r="J46" s="10">
        <v>14553</v>
      </c>
    </row>
    <row r="47" spans="1:10" ht="12.6" customHeight="1" x14ac:dyDescent="0.2">
      <c r="A47" s="10" t="s">
        <v>143</v>
      </c>
      <c r="B47" s="10">
        <v>18322</v>
      </c>
      <c r="C47" s="10">
        <v>0</v>
      </c>
      <c r="D47" s="10">
        <v>0</v>
      </c>
      <c r="E47" s="10">
        <v>1501</v>
      </c>
      <c r="F47" s="10">
        <v>7550</v>
      </c>
      <c r="G47" s="10">
        <v>544</v>
      </c>
      <c r="H47" s="156">
        <v>159</v>
      </c>
      <c r="I47" s="157">
        <v>0</v>
      </c>
      <c r="J47" s="10">
        <v>28076</v>
      </c>
    </row>
    <row r="48" spans="1:10" ht="12.6" customHeight="1" x14ac:dyDescent="0.2">
      <c r="A48" s="10" t="s">
        <v>21</v>
      </c>
      <c r="B48" s="10">
        <v>8419</v>
      </c>
      <c r="C48" s="10">
        <v>0</v>
      </c>
      <c r="D48" s="10">
        <v>0</v>
      </c>
      <c r="E48" s="10">
        <v>498</v>
      </c>
      <c r="F48" s="10">
        <v>0</v>
      </c>
      <c r="G48" s="10">
        <v>107</v>
      </c>
      <c r="H48" s="156">
        <v>0</v>
      </c>
      <c r="I48" s="157">
        <v>2135</v>
      </c>
      <c r="J48" s="10">
        <v>11159</v>
      </c>
    </row>
    <row r="49" spans="1:11" ht="12.6" customHeight="1" x14ac:dyDescent="0.2">
      <c r="A49" s="10" t="s">
        <v>206</v>
      </c>
      <c r="B49" s="10">
        <v>127528.34763</v>
      </c>
      <c r="C49" s="10">
        <v>0</v>
      </c>
      <c r="D49" s="10">
        <v>0</v>
      </c>
      <c r="E49" s="10">
        <v>4991.566970000008</v>
      </c>
      <c r="F49" s="10">
        <v>1408.98892</v>
      </c>
      <c r="G49" s="10">
        <v>2733.87713397057</v>
      </c>
      <c r="H49" s="156">
        <v>314.585091996693</v>
      </c>
      <c r="I49" s="157">
        <v>28909.376639999999</v>
      </c>
      <c r="J49" s="10">
        <v>165886.74238596729</v>
      </c>
    </row>
    <row r="50" spans="1:11" ht="12.6" customHeight="1" x14ac:dyDescent="0.2">
      <c r="A50" s="10" t="s">
        <v>27</v>
      </c>
      <c r="B50" s="10">
        <v>2422</v>
      </c>
      <c r="C50" s="10">
        <v>0</v>
      </c>
      <c r="D50" s="10">
        <v>0</v>
      </c>
      <c r="E50" s="10">
        <v>0</v>
      </c>
      <c r="F50" s="10">
        <v>853</v>
      </c>
      <c r="G50" s="10">
        <v>0</v>
      </c>
      <c r="H50" s="156">
        <v>0</v>
      </c>
      <c r="I50" s="157">
        <v>0</v>
      </c>
      <c r="J50" s="10">
        <v>3275</v>
      </c>
    </row>
    <row r="51" spans="1:11" ht="12.6" customHeight="1" x14ac:dyDescent="0.2">
      <c r="A51" s="10" t="s">
        <v>37</v>
      </c>
      <c r="B51" s="10">
        <v>7393</v>
      </c>
      <c r="C51" s="10">
        <v>0</v>
      </c>
      <c r="D51" s="10">
        <v>0</v>
      </c>
      <c r="E51" s="10">
        <v>189</v>
      </c>
      <c r="F51" s="10">
        <v>6665</v>
      </c>
      <c r="G51" s="10">
        <v>147</v>
      </c>
      <c r="H51" s="156">
        <v>0</v>
      </c>
      <c r="I51" s="157">
        <v>205</v>
      </c>
      <c r="J51" s="10">
        <v>14599</v>
      </c>
    </row>
    <row r="52" spans="1:11" ht="12.6" customHeight="1" x14ac:dyDescent="0.2">
      <c r="A52" s="10" t="s">
        <v>74</v>
      </c>
      <c r="B52" s="10">
        <v>6818</v>
      </c>
      <c r="C52" s="10">
        <v>0</v>
      </c>
      <c r="D52" s="10">
        <v>0</v>
      </c>
      <c r="E52" s="10">
        <v>190.71100000000001</v>
      </c>
      <c r="F52" s="10">
        <v>547.33100000000002</v>
      </c>
      <c r="G52" s="10">
        <v>0</v>
      </c>
      <c r="H52" s="156">
        <v>0</v>
      </c>
      <c r="I52" s="157">
        <v>0</v>
      </c>
      <c r="J52" s="10">
        <v>7556.0420000000004</v>
      </c>
    </row>
    <row r="53" spans="1:11" ht="12.6" customHeight="1" x14ac:dyDescent="0.2">
      <c r="A53" s="10" t="s">
        <v>204</v>
      </c>
      <c r="B53" s="10">
        <v>104470</v>
      </c>
      <c r="C53" s="10">
        <v>0</v>
      </c>
      <c r="D53" s="10">
        <v>0</v>
      </c>
      <c r="E53" s="10">
        <v>1210</v>
      </c>
      <c r="F53" s="10">
        <v>0</v>
      </c>
      <c r="G53" s="10">
        <v>2286</v>
      </c>
      <c r="H53" s="156">
        <v>0</v>
      </c>
      <c r="I53" s="157">
        <v>1816</v>
      </c>
      <c r="J53" s="10">
        <v>109782</v>
      </c>
    </row>
    <row r="54" spans="1:11" ht="12.6" customHeight="1" x14ac:dyDescent="0.2">
      <c r="A54" s="10" t="s">
        <v>208</v>
      </c>
      <c r="B54" s="10">
        <v>94551</v>
      </c>
      <c r="C54" s="10">
        <v>0</v>
      </c>
      <c r="D54" s="10">
        <v>0</v>
      </c>
      <c r="E54" s="10">
        <v>1479</v>
      </c>
      <c r="F54" s="10">
        <v>16989</v>
      </c>
      <c r="G54" s="10">
        <v>0</v>
      </c>
      <c r="H54" s="156">
        <v>0</v>
      </c>
      <c r="I54" s="157">
        <v>7438</v>
      </c>
      <c r="J54" s="10">
        <v>120457</v>
      </c>
    </row>
    <row r="55" spans="1:11" ht="12.6" customHeight="1" x14ac:dyDescent="0.2">
      <c r="A55" s="10" t="s">
        <v>69</v>
      </c>
      <c r="B55" s="10">
        <v>17608</v>
      </c>
      <c r="C55" s="10">
        <v>0</v>
      </c>
      <c r="D55" s="10">
        <v>0</v>
      </c>
      <c r="E55" s="10">
        <v>365</v>
      </c>
      <c r="F55" s="10">
        <v>0</v>
      </c>
      <c r="G55" s="10">
        <v>0</v>
      </c>
      <c r="H55" s="156">
        <v>0</v>
      </c>
      <c r="I55" s="157">
        <v>361</v>
      </c>
      <c r="J55" s="10">
        <v>18334</v>
      </c>
    </row>
    <row r="56" spans="1:11" ht="12.6" customHeight="1" x14ac:dyDescent="0.2">
      <c r="A56" s="10"/>
      <c r="B56" s="10"/>
      <c r="C56" s="10"/>
      <c r="D56" s="10"/>
      <c r="E56" s="10"/>
      <c r="F56" s="10"/>
      <c r="G56" s="10"/>
      <c r="H56" s="156"/>
      <c r="I56" s="157"/>
      <c r="J56" s="10"/>
    </row>
    <row r="57" spans="1:11" ht="12.6" customHeight="1" x14ac:dyDescent="0.2">
      <c r="A57" s="165" t="s">
        <v>24</v>
      </c>
      <c r="B57" s="165">
        <v>28303021.616190001</v>
      </c>
      <c r="C57" s="165">
        <v>1311883.5590000001</v>
      </c>
      <c r="D57" s="165">
        <v>1105662.2220000001</v>
      </c>
      <c r="E57" s="165">
        <v>1307545.2190568866</v>
      </c>
      <c r="F57" s="165">
        <v>708376.61827071663</v>
      </c>
      <c r="G57" s="165">
        <v>361415.26038322196</v>
      </c>
      <c r="H57" s="163">
        <v>152233.03688199673</v>
      </c>
      <c r="I57" s="203">
        <v>2291262.4299099012</v>
      </c>
      <c r="J57" s="165">
        <v>35541399.961692728</v>
      </c>
    </row>
    <row r="58" spans="1:11" ht="12.6" customHeight="1" x14ac:dyDescent="0.2">
      <c r="A58" s="22"/>
      <c r="B58" s="101"/>
      <c r="C58" s="101"/>
      <c r="D58" s="2"/>
      <c r="E58" s="2"/>
      <c r="F58" s="10"/>
      <c r="G58" s="2"/>
      <c r="H58" s="10"/>
      <c r="I58" s="2"/>
      <c r="J58" s="100"/>
      <c r="K58" s="10"/>
    </row>
    <row r="59" spans="1:11" ht="12.6" customHeight="1" x14ac:dyDescent="0.2">
      <c r="A59" s="22"/>
      <c r="B59" s="6" t="s">
        <v>172</v>
      </c>
      <c r="C59" s="140"/>
      <c r="D59" s="7"/>
      <c r="E59" s="7"/>
      <c r="F59" s="7"/>
      <c r="G59" s="10"/>
      <c r="H59" s="10"/>
      <c r="I59" s="10"/>
      <c r="J59" s="13"/>
      <c r="K59" s="10"/>
    </row>
    <row r="60" spans="1:11" ht="12.6" customHeight="1" x14ac:dyDescent="0.2">
      <c r="A60" s="22"/>
      <c r="B60" s="6" t="s">
        <v>199</v>
      </c>
      <c r="C60" s="140"/>
      <c r="D60" s="141"/>
      <c r="E60" s="141"/>
      <c r="F60" s="141"/>
      <c r="G60" s="13"/>
      <c r="H60" s="13"/>
      <c r="I60" s="13"/>
      <c r="J60" s="13"/>
      <c r="K60" s="10"/>
    </row>
    <row r="61" spans="1:11" ht="12.6" customHeight="1" x14ac:dyDescent="0.2">
      <c r="B61" s="44"/>
      <c r="C61" s="140"/>
      <c r="D61" s="141"/>
      <c r="E61" s="141"/>
      <c r="F61" s="141"/>
      <c r="G61" s="13"/>
      <c r="H61" s="13"/>
      <c r="I61" s="13"/>
      <c r="J61" s="13"/>
      <c r="K61" s="10"/>
    </row>
  </sheetData>
  <mergeCells count="1">
    <mergeCell ref="A1:J1"/>
  </mergeCells>
  <hyperlinks>
    <hyperlink ref="B3" r:id="rId1" display="https://www.uka.se/statistik--analys/hogskolan-i-siffror.html" xr:uid="{29EEC3DB-D16F-4A20-886B-6023A6439A1D}"/>
  </hyperlinks>
  <pageMargins left="0.7" right="0.7" top="0.75" bottom="0.75" header="0.3" footer="0.3"/>
  <pageSetup paperSize="9" orientation="portrait"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Blad30"/>
  <dimension ref="A1:W63"/>
  <sheetViews>
    <sheetView zoomScaleNormal="100" zoomScaleSheetLayoutView="100" workbookViewId="0"/>
  </sheetViews>
  <sheetFormatPr defaultColWidth="8.85546875" defaultRowHeight="11.25" x14ac:dyDescent="0.2"/>
  <cols>
    <col min="1" max="1" width="29.5703125" style="1" customWidth="1"/>
    <col min="2" max="2" width="12.42578125" style="1" bestFit="1" customWidth="1"/>
    <col min="3" max="3" width="16.140625" style="1" customWidth="1"/>
    <col min="4" max="4" width="14.28515625" style="1" customWidth="1"/>
    <col min="5" max="5" width="27.5703125" style="1" customWidth="1"/>
    <col min="6" max="6" width="12.28515625" style="1" customWidth="1"/>
    <col min="7" max="20" width="8.85546875" style="1"/>
    <col min="21" max="21" width="11" style="1" customWidth="1"/>
    <col min="22" max="22" width="9.140625" style="1" bestFit="1" customWidth="1"/>
    <col min="23" max="16384" width="8.85546875" style="1"/>
  </cols>
  <sheetData>
    <row r="1" spans="1:20" s="152" customFormat="1" ht="39" customHeight="1" x14ac:dyDescent="0.2">
      <c r="A1" s="171" t="s">
        <v>250</v>
      </c>
    </row>
    <row r="2" spans="1:20" ht="19.5" customHeight="1" x14ac:dyDescent="0.2">
      <c r="A2" s="202" t="s">
        <v>201</v>
      </c>
    </row>
    <row r="3" spans="1:20" ht="18.75" customHeight="1" x14ac:dyDescent="0.2">
      <c r="A3" s="196" t="s">
        <v>195</v>
      </c>
      <c r="B3" s="197"/>
      <c r="C3" s="271" t="s">
        <v>245</v>
      </c>
    </row>
    <row r="4" spans="1:20" s="8" customFormat="1" ht="24.75" customHeight="1" x14ac:dyDescent="0.2"/>
    <row r="5" spans="1:20" x14ac:dyDescent="0.2">
      <c r="A5" s="61"/>
      <c r="B5" s="61"/>
      <c r="C5" s="62"/>
      <c r="D5" s="63" t="s">
        <v>31</v>
      </c>
      <c r="E5" s="63" t="s">
        <v>79</v>
      </c>
      <c r="F5" s="63" t="s">
        <v>47</v>
      </c>
      <c r="G5" s="63"/>
      <c r="H5" s="63"/>
      <c r="I5" s="70"/>
      <c r="J5" s="63"/>
      <c r="K5" s="71" t="s">
        <v>131</v>
      </c>
      <c r="L5" s="63" t="s">
        <v>80</v>
      </c>
      <c r="M5" s="63"/>
      <c r="N5" s="63" t="s">
        <v>80</v>
      </c>
      <c r="O5" s="62"/>
      <c r="P5" s="63" t="s">
        <v>81</v>
      </c>
      <c r="Q5" s="63"/>
      <c r="R5" s="63"/>
      <c r="S5" s="63"/>
    </row>
    <row r="6" spans="1:20" x14ac:dyDescent="0.2">
      <c r="A6" s="64"/>
      <c r="B6" s="64"/>
      <c r="C6" s="65" t="s">
        <v>82</v>
      </c>
      <c r="D6" s="66" t="s">
        <v>46</v>
      </c>
      <c r="E6" s="66" t="s">
        <v>83</v>
      </c>
      <c r="F6" s="66" t="s">
        <v>30</v>
      </c>
      <c r="G6" s="66"/>
      <c r="H6" s="66"/>
      <c r="I6" s="72"/>
      <c r="J6" s="66" t="s">
        <v>56</v>
      </c>
      <c r="K6" s="66" t="s">
        <v>132</v>
      </c>
      <c r="L6" s="66" t="s">
        <v>84</v>
      </c>
      <c r="M6" s="66" t="s">
        <v>56</v>
      </c>
      <c r="N6" s="66" t="s">
        <v>84</v>
      </c>
      <c r="O6" s="66" t="s">
        <v>85</v>
      </c>
      <c r="P6" s="66" t="s">
        <v>86</v>
      </c>
      <c r="Q6" s="66"/>
      <c r="R6" s="66" t="s">
        <v>45</v>
      </c>
      <c r="S6" s="66"/>
    </row>
    <row r="7" spans="1:20" ht="11.25" customHeight="1" x14ac:dyDescent="0.2">
      <c r="A7" s="67"/>
      <c r="B7" s="68" t="s">
        <v>38</v>
      </c>
      <c r="C7" s="68" t="s">
        <v>200</v>
      </c>
      <c r="D7" s="69" t="s">
        <v>29</v>
      </c>
      <c r="E7" s="69" t="s">
        <v>87</v>
      </c>
      <c r="F7" s="69" t="s">
        <v>48</v>
      </c>
      <c r="G7" s="69" t="s">
        <v>144</v>
      </c>
      <c r="H7" s="69" t="s">
        <v>253</v>
      </c>
      <c r="I7" s="69" t="s">
        <v>36</v>
      </c>
      <c r="J7" s="69" t="s">
        <v>57</v>
      </c>
      <c r="K7" s="69" t="s">
        <v>133</v>
      </c>
      <c r="L7" s="69" t="s">
        <v>58</v>
      </c>
      <c r="M7" s="69" t="s">
        <v>59</v>
      </c>
      <c r="N7" s="69" t="s">
        <v>60</v>
      </c>
      <c r="O7" s="69" t="s">
        <v>88</v>
      </c>
      <c r="P7" s="69" t="s">
        <v>89</v>
      </c>
      <c r="Q7" s="69" t="s">
        <v>25</v>
      </c>
      <c r="R7" s="69" t="s">
        <v>32</v>
      </c>
      <c r="S7" s="69" t="s">
        <v>24</v>
      </c>
    </row>
    <row r="8" spans="1:20" s="6" customFormat="1" ht="12.75" customHeight="1" x14ac:dyDescent="0.2">
      <c r="A8" s="59" t="s">
        <v>42</v>
      </c>
      <c r="B8" s="166"/>
      <c r="C8" s="166"/>
      <c r="D8" s="166"/>
      <c r="E8" s="166"/>
      <c r="F8" s="166"/>
      <c r="G8" s="166"/>
      <c r="H8" s="166"/>
      <c r="I8" s="166"/>
      <c r="J8" s="166"/>
      <c r="K8" s="166"/>
      <c r="L8" s="166"/>
      <c r="M8" s="166"/>
      <c r="N8" s="166"/>
      <c r="O8" s="166"/>
      <c r="P8" s="166"/>
      <c r="Q8" s="166"/>
      <c r="R8" s="166"/>
      <c r="S8" s="166"/>
    </row>
    <row r="9" spans="1:20" s="10" customFormat="1" ht="12.75" customHeight="1" x14ac:dyDescent="0.2">
      <c r="A9" s="1" t="s">
        <v>4</v>
      </c>
      <c r="B9" s="10">
        <v>2119183</v>
      </c>
      <c r="C9" s="10">
        <v>25352</v>
      </c>
      <c r="D9" s="10">
        <v>10037</v>
      </c>
      <c r="E9" s="10">
        <v>63797</v>
      </c>
      <c r="F9" s="10">
        <v>140</v>
      </c>
      <c r="G9" s="10">
        <v>6232</v>
      </c>
      <c r="H9" s="10">
        <v>19659</v>
      </c>
      <c r="I9" s="10">
        <v>0</v>
      </c>
      <c r="J9" s="10">
        <v>14522</v>
      </c>
      <c r="K9" s="10">
        <v>34</v>
      </c>
      <c r="L9" s="10">
        <v>6510</v>
      </c>
      <c r="M9" s="10">
        <v>162</v>
      </c>
      <c r="N9" s="10">
        <v>7648.2</v>
      </c>
      <c r="O9" s="10">
        <v>2096</v>
      </c>
      <c r="P9" s="10">
        <v>145218</v>
      </c>
      <c r="Q9" s="10">
        <v>1386</v>
      </c>
      <c r="R9" s="10">
        <v>12483</v>
      </c>
      <c r="S9" s="10">
        <v>2434459.2000000002</v>
      </c>
    </row>
    <row r="10" spans="1:20" ht="12.75" customHeight="1" x14ac:dyDescent="0.2">
      <c r="A10" s="14" t="s">
        <v>5</v>
      </c>
      <c r="B10" s="10">
        <v>2476797</v>
      </c>
      <c r="C10" s="10">
        <v>15188</v>
      </c>
      <c r="D10" s="10">
        <v>18956</v>
      </c>
      <c r="E10" s="10">
        <v>87931</v>
      </c>
      <c r="F10" s="10">
        <v>233</v>
      </c>
      <c r="G10" s="10">
        <v>7611</v>
      </c>
      <c r="H10" s="10">
        <v>97332</v>
      </c>
      <c r="I10" s="10">
        <v>11216</v>
      </c>
      <c r="J10" s="10">
        <v>17915</v>
      </c>
      <c r="K10" s="10">
        <v>2924</v>
      </c>
      <c r="L10" s="10">
        <v>32164</v>
      </c>
      <c r="M10" s="10">
        <v>4280</v>
      </c>
      <c r="N10" s="10">
        <v>7894</v>
      </c>
      <c r="O10" s="10">
        <v>5157</v>
      </c>
      <c r="P10" s="10">
        <v>157742</v>
      </c>
      <c r="Q10" s="10">
        <v>69056</v>
      </c>
      <c r="R10" s="10">
        <v>-676</v>
      </c>
      <c r="S10" s="10">
        <v>3011720</v>
      </c>
      <c r="T10" s="10"/>
    </row>
    <row r="11" spans="1:20" s="6" customFormat="1" ht="12.75" customHeight="1" x14ac:dyDescent="0.2">
      <c r="A11" s="12" t="s">
        <v>6</v>
      </c>
      <c r="B11" s="10">
        <v>2561820</v>
      </c>
      <c r="C11" s="10">
        <v>80530.06594</v>
      </c>
      <c r="D11" s="10">
        <v>11893</v>
      </c>
      <c r="E11" s="10">
        <v>66251.197</v>
      </c>
      <c r="F11" s="10">
        <v>66752.962570000003</v>
      </c>
      <c r="G11" s="10">
        <v>6761.9658600000002</v>
      </c>
      <c r="H11" s="10">
        <v>25083</v>
      </c>
      <c r="I11" s="10">
        <v>12009.24216</v>
      </c>
      <c r="J11" s="10">
        <v>19686.9522</v>
      </c>
      <c r="K11" s="10">
        <v>0</v>
      </c>
      <c r="L11" s="10">
        <v>13204.182629999999</v>
      </c>
      <c r="M11" s="10">
        <v>1362</v>
      </c>
      <c r="N11" s="10">
        <v>5818.6992499999997</v>
      </c>
      <c r="O11" s="10">
        <v>4921</v>
      </c>
      <c r="P11" s="10">
        <v>62025</v>
      </c>
      <c r="Q11" s="10">
        <v>22041</v>
      </c>
      <c r="R11" s="10">
        <v>605</v>
      </c>
      <c r="S11" s="10">
        <v>2960765.2676100004</v>
      </c>
      <c r="T11" s="10"/>
    </row>
    <row r="12" spans="1:20" s="6" customFormat="1" ht="12.75" customHeight="1" x14ac:dyDescent="0.2">
      <c r="A12" s="1" t="s">
        <v>7</v>
      </c>
      <c r="B12" s="10">
        <v>1978690.2024000001</v>
      </c>
      <c r="C12" s="10">
        <v>85173.772750000004</v>
      </c>
      <c r="D12" s="10">
        <v>43776.385499999997</v>
      </c>
      <c r="E12" s="10">
        <v>82525.660900000003</v>
      </c>
      <c r="F12" s="10">
        <v>0</v>
      </c>
      <c r="G12" s="10">
        <v>4902.0609299999996</v>
      </c>
      <c r="H12" s="10">
        <v>390.17687000000001</v>
      </c>
      <c r="I12" s="10">
        <v>8711.3326500000003</v>
      </c>
      <c r="J12" s="10">
        <v>24805.45592</v>
      </c>
      <c r="K12" s="10">
        <v>0</v>
      </c>
      <c r="L12" s="10">
        <v>5272.4770799999997</v>
      </c>
      <c r="M12" s="10">
        <v>3228.43028</v>
      </c>
      <c r="N12" s="10">
        <v>123.70393</v>
      </c>
      <c r="O12" s="10">
        <v>13131.12</v>
      </c>
      <c r="P12" s="10">
        <v>60246.930130000001</v>
      </c>
      <c r="Q12" s="10">
        <v>27835.856890000003</v>
      </c>
      <c r="R12" s="10">
        <v>48571.175770000002</v>
      </c>
      <c r="S12" s="10">
        <v>2387384.7420000006</v>
      </c>
      <c r="T12" s="10"/>
    </row>
    <row r="13" spans="1:20" s="6" customFormat="1" ht="12.75" customHeight="1" x14ac:dyDescent="0.2">
      <c r="A13" s="12" t="s">
        <v>8</v>
      </c>
      <c r="B13" s="10">
        <v>1729535</v>
      </c>
      <c r="C13" s="10">
        <v>37649</v>
      </c>
      <c r="D13" s="10">
        <v>57341</v>
      </c>
      <c r="E13" s="10">
        <v>242091</v>
      </c>
      <c r="F13" s="10">
        <v>2405</v>
      </c>
      <c r="G13" s="10">
        <v>5412</v>
      </c>
      <c r="H13" s="10">
        <v>12233</v>
      </c>
      <c r="I13" s="10">
        <v>3531</v>
      </c>
      <c r="J13" s="10">
        <v>3281</v>
      </c>
      <c r="K13" s="10">
        <v>0</v>
      </c>
      <c r="L13" s="10">
        <v>21218</v>
      </c>
      <c r="M13" s="10">
        <v>1022</v>
      </c>
      <c r="N13" s="10">
        <v>180</v>
      </c>
      <c r="O13" s="10">
        <v>927</v>
      </c>
      <c r="P13" s="10">
        <v>33148</v>
      </c>
      <c r="Q13" s="10">
        <v>20923</v>
      </c>
      <c r="R13" s="10">
        <v>39788</v>
      </c>
      <c r="S13" s="10">
        <v>2210684</v>
      </c>
      <c r="T13" s="10"/>
    </row>
    <row r="14" spans="1:20" s="6" customFormat="1" ht="12.75" customHeight="1" x14ac:dyDescent="0.2">
      <c r="A14" s="12" t="s">
        <v>9</v>
      </c>
      <c r="B14" s="10">
        <v>1819311.4985700001</v>
      </c>
      <c r="C14" s="10">
        <v>38586</v>
      </c>
      <c r="D14" s="10">
        <v>26308</v>
      </c>
      <c r="E14" s="10">
        <v>48452</v>
      </c>
      <c r="F14" s="10">
        <v>10</v>
      </c>
      <c r="G14" s="10">
        <v>10685</v>
      </c>
      <c r="H14" s="10">
        <v>16459</v>
      </c>
      <c r="I14" s="10">
        <v>5748</v>
      </c>
      <c r="J14" s="10">
        <v>5077</v>
      </c>
      <c r="K14" s="10">
        <v>123</v>
      </c>
      <c r="L14" s="10">
        <v>7613</v>
      </c>
      <c r="M14" s="10">
        <v>1546</v>
      </c>
      <c r="N14" s="10">
        <v>0</v>
      </c>
      <c r="O14" s="10">
        <v>1811</v>
      </c>
      <c r="P14" s="10">
        <v>38286</v>
      </c>
      <c r="Q14" s="10">
        <v>11508</v>
      </c>
      <c r="R14" s="10">
        <v>39322</v>
      </c>
      <c r="S14" s="10">
        <v>2070845.4985700001</v>
      </c>
      <c r="T14" s="10"/>
    </row>
    <row r="15" spans="1:20" s="14" customFormat="1" ht="12.75" customHeight="1" x14ac:dyDescent="0.2">
      <c r="A15" s="1" t="s">
        <v>10</v>
      </c>
      <c r="B15" s="10">
        <v>1063920</v>
      </c>
      <c r="C15" s="10">
        <v>22888.973050000001</v>
      </c>
      <c r="D15" s="10">
        <v>13303.155189999999</v>
      </c>
      <c r="E15" s="10">
        <v>40621.420910000001</v>
      </c>
      <c r="F15" s="10">
        <v>385.22879999999998</v>
      </c>
      <c r="G15" s="10">
        <v>7766.48578</v>
      </c>
      <c r="H15" s="10">
        <v>51635.052390000004</v>
      </c>
      <c r="I15" s="10">
        <v>592.91964000000007</v>
      </c>
      <c r="J15" s="10">
        <v>15662.671970000001</v>
      </c>
      <c r="K15" s="10">
        <v>0</v>
      </c>
      <c r="L15" s="10">
        <v>6732.5438099999992</v>
      </c>
      <c r="M15" s="10">
        <v>1390.4920099999999</v>
      </c>
      <c r="N15" s="10">
        <v>7026.8149199999998</v>
      </c>
      <c r="O15" s="10">
        <v>0</v>
      </c>
      <c r="P15" s="10">
        <v>41531.707499999997</v>
      </c>
      <c r="Q15" s="10">
        <v>6156.6485699999994</v>
      </c>
      <c r="R15" s="10">
        <v>0</v>
      </c>
      <c r="S15" s="10">
        <v>1279614.11454</v>
      </c>
      <c r="T15" s="10"/>
    </row>
    <row r="16" spans="1:20" s="12" customFormat="1" ht="12.75" customHeight="1" x14ac:dyDescent="0.2">
      <c r="A16" s="6" t="s">
        <v>11</v>
      </c>
      <c r="B16" s="10">
        <v>1280209.8300099999</v>
      </c>
      <c r="C16" s="10">
        <v>743.75800000000004</v>
      </c>
      <c r="D16" s="10">
        <v>40881.497660000001</v>
      </c>
      <c r="E16" s="10">
        <v>13904.037909999999</v>
      </c>
      <c r="F16" s="10">
        <v>4755.2809900000002</v>
      </c>
      <c r="G16" s="10">
        <v>3755.0095300000003</v>
      </c>
      <c r="H16" s="10">
        <v>3469.5860600000001</v>
      </c>
      <c r="I16" s="10">
        <v>25597.860949999998</v>
      </c>
      <c r="J16" s="10">
        <v>11495.39832</v>
      </c>
      <c r="K16" s="10">
        <v>0</v>
      </c>
      <c r="L16" s="10">
        <v>3759.9627799999998</v>
      </c>
      <c r="M16" s="10">
        <v>231.08655999999999</v>
      </c>
      <c r="N16" s="10">
        <v>2484.34944</v>
      </c>
      <c r="O16" s="10">
        <v>0</v>
      </c>
      <c r="P16" s="10">
        <v>157995.02601</v>
      </c>
      <c r="Q16" s="10">
        <v>68870.922910000008</v>
      </c>
      <c r="R16" s="10">
        <v>17636.356460000003</v>
      </c>
      <c r="S16" s="10">
        <v>1635789.9635899994</v>
      </c>
      <c r="T16" s="10"/>
    </row>
    <row r="17" spans="1:20" ht="12.75" customHeight="1" x14ac:dyDescent="0.2">
      <c r="A17" s="1" t="s">
        <v>14</v>
      </c>
      <c r="B17" s="10">
        <v>1052023.3810000001</v>
      </c>
      <c r="C17" s="10">
        <v>535.11099999999999</v>
      </c>
      <c r="D17" s="10">
        <v>28191.901265163502</v>
      </c>
      <c r="E17" s="10">
        <v>9165.8448869059994</v>
      </c>
      <c r="F17" s="10">
        <v>1.2775616000000001</v>
      </c>
      <c r="G17" s="10">
        <v>562.04950116984003</v>
      </c>
      <c r="H17" s="10">
        <v>878.03292962191995</v>
      </c>
      <c r="I17" s="10">
        <v>11.66666287352</v>
      </c>
      <c r="J17" s="10">
        <v>10853.974550701119</v>
      </c>
      <c r="K17" s="10">
        <v>0</v>
      </c>
      <c r="L17" s="10">
        <v>4965.2152135544493</v>
      </c>
      <c r="M17" s="10">
        <v>1804.55499972456</v>
      </c>
      <c r="N17" s="10">
        <v>947.74127932943998</v>
      </c>
      <c r="O17" s="10">
        <v>0</v>
      </c>
      <c r="P17" s="10">
        <v>104054.93030000001</v>
      </c>
      <c r="Q17" s="10">
        <v>3043.9473732036799</v>
      </c>
      <c r="R17" s="10">
        <v>4208.5679855574399</v>
      </c>
      <c r="S17" s="10">
        <v>1221248.1965094057</v>
      </c>
      <c r="T17" s="10"/>
    </row>
    <row r="18" spans="1:20" s="14" customFormat="1" ht="12.75" customHeight="1" x14ac:dyDescent="0.2">
      <c r="A18" s="14" t="s">
        <v>12</v>
      </c>
      <c r="B18" s="10">
        <v>741663</v>
      </c>
      <c r="C18" s="10">
        <v>7443.89</v>
      </c>
      <c r="D18" s="10">
        <v>2900.8748718003299</v>
      </c>
      <c r="E18" s="10">
        <v>12561.732885661431</v>
      </c>
      <c r="F18" s="10">
        <v>0</v>
      </c>
      <c r="G18" s="10">
        <v>3221.0150916377274</v>
      </c>
      <c r="H18" s="10">
        <v>3461.97204426602</v>
      </c>
      <c r="I18" s="10">
        <v>8077.4780900000005</v>
      </c>
      <c r="J18" s="10">
        <v>10756.60500280142</v>
      </c>
      <c r="K18" s="10">
        <v>514.26824999999997</v>
      </c>
      <c r="L18" s="10">
        <v>3503.4237751254</v>
      </c>
      <c r="M18" s="10">
        <v>113.48575364755749</v>
      </c>
      <c r="N18" s="10">
        <v>907.9377052426928</v>
      </c>
      <c r="O18" s="10">
        <v>546.48</v>
      </c>
      <c r="P18" s="10">
        <v>7187.3855199999998</v>
      </c>
      <c r="Q18" s="10">
        <v>529.98867240809</v>
      </c>
      <c r="R18" s="10">
        <v>20226.840003265072</v>
      </c>
      <c r="S18" s="10">
        <v>823616.37766585557</v>
      </c>
      <c r="T18" s="10"/>
    </row>
    <row r="19" spans="1:20" ht="12.75" customHeight="1" x14ac:dyDescent="0.2">
      <c r="A19" s="1" t="s">
        <v>26</v>
      </c>
      <c r="B19" s="10">
        <v>109039</v>
      </c>
      <c r="C19" s="10">
        <v>0</v>
      </c>
      <c r="D19" s="10">
        <v>757</v>
      </c>
      <c r="E19" s="10">
        <v>0</v>
      </c>
      <c r="F19" s="10">
        <v>0</v>
      </c>
      <c r="G19" s="10">
        <v>0</v>
      </c>
      <c r="H19" s="10">
        <v>0</v>
      </c>
      <c r="I19" s="10">
        <v>0</v>
      </c>
      <c r="J19" s="10">
        <v>39571</v>
      </c>
      <c r="K19" s="10">
        <v>0</v>
      </c>
      <c r="L19" s="10">
        <v>165862</v>
      </c>
      <c r="M19" s="10">
        <v>2575</v>
      </c>
      <c r="N19" s="10">
        <v>0</v>
      </c>
      <c r="O19" s="10">
        <v>0</v>
      </c>
      <c r="P19" s="10">
        <v>12015</v>
      </c>
      <c r="Q19" s="10">
        <v>0</v>
      </c>
      <c r="R19" s="10">
        <v>0</v>
      </c>
      <c r="S19" s="10">
        <v>329819</v>
      </c>
      <c r="T19" s="10"/>
    </row>
    <row r="20" spans="1:20" ht="12.75" customHeight="1" x14ac:dyDescent="0.2">
      <c r="A20" s="6" t="s">
        <v>13</v>
      </c>
      <c r="B20" s="10">
        <v>629251</v>
      </c>
      <c r="C20" s="10">
        <v>0</v>
      </c>
      <c r="D20" s="10">
        <v>2883.2532500000002</v>
      </c>
      <c r="E20" s="10">
        <v>7003.3878500000001</v>
      </c>
      <c r="F20" s="10">
        <v>0</v>
      </c>
      <c r="G20" s="10">
        <v>10.435</v>
      </c>
      <c r="H20" s="10">
        <v>2.5</v>
      </c>
      <c r="I20" s="10">
        <v>2223</v>
      </c>
      <c r="J20" s="10">
        <v>51394.299923663602</v>
      </c>
      <c r="K20" s="10">
        <v>0</v>
      </c>
      <c r="L20" s="10">
        <v>1360.8912700000001</v>
      </c>
      <c r="M20" s="10">
        <v>1778.57647</v>
      </c>
      <c r="N20" s="10">
        <v>0</v>
      </c>
      <c r="O20" s="10">
        <v>0</v>
      </c>
      <c r="P20" s="10">
        <v>20308.133829999999</v>
      </c>
      <c r="Q20" s="10">
        <v>6391.4312863363102</v>
      </c>
      <c r="R20" s="10">
        <v>80</v>
      </c>
      <c r="S20" s="10">
        <v>722686.90887999989</v>
      </c>
      <c r="T20" s="10"/>
    </row>
    <row r="21" spans="1:20" ht="12.75" customHeight="1" x14ac:dyDescent="0.2">
      <c r="A21" s="1" t="s">
        <v>34</v>
      </c>
      <c r="B21" s="10">
        <v>773533</v>
      </c>
      <c r="C21" s="10">
        <v>7578</v>
      </c>
      <c r="D21" s="10">
        <v>1197</v>
      </c>
      <c r="E21" s="10">
        <v>55089</v>
      </c>
      <c r="F21" s="10">
        <v>0</v>
      </c>
      <c r="G21" s="10">
        <v>6564</v>
      </c>
      <c r="H21" s="10">
        <v>5095</v>
      </c>
      <c r="I21" s="10">
        <v>6746</v>
      </c>
      <c r="J21" s="10">
        <v>26453</v>
      </c>
      <c r="K21" s="10">
        <v>5346</v>
      </c>
      <c r="L21" s="10">
        <v>7624</v>
      </c>
      <c r="M21" s="10">
        <v>601</v>
      </c>
      <c r="N21" s="10">
        <v>260</v>
      </c>
      <c r="O21" s="10">
        <v>861</v>
      </c>
      <c r="P21" s="10">
        <v>1253</v>
      </c>
      <c r="Q21" s="10">
        <v>6484</v>
      </c>
      <c r="R21" s="10">
        <v>10099</v>
      </c>
      <c r="S21" s="10">
        <v>914783</v>
      </c>
      <c r="T21" s="10"/>
    </row>
    <row r="22" spans="1:20" s="6" customFormat="1" ht="12.75" customHeight="1" x14ac:dyDescent="0.2">
      <c r="A22" s="14" t="s">
        <v>73</v>
      </c>
      <c r="B22" s="10">
        <v>1228849</v>
      </c>
      <c r="C22" s="10">
        <v>11644</v>
      </c>
      <c r="D22" s="10">
        <v>7997</v>
      </c>
      <c r="E22" s="10">
        <v>278339</v>
      </c>
      <c r="F22" s="10">
        <v>0</v>
      </c>
      <c r="G22" s="10">
        <v>4734</v>
      </c>
      <c r="H22" s="10">
        <v>9594</v>
      </c>
      <c r="I22" s="10">
        <v>16020</v>
      </c>
      <c r="J22" s="10">
        <v>10541</v>
      </c>
      <c r="K22" s="10">
        <v>4541</v>
      </c>
      <c r="L22" s="10">
        <v>4392</v>
      </c>
      <c r="M22" s="10">
        <v>0</v>
      </c>
      <c r="N22" s="10">
        <v>27057</v>
      </c>
      <c r="O22" s="10">
        <v>1203</v>
      </c>
      <c r="P22" s="10">
        <v>46245</v>
      </c>
      <c r="Q22" s="10">
        <v>2861</v>
      </c>
      <c r="R22" s="10">
        <v>26112</v>
      </c>
      <c r="S22" s="10">
        <v>1680129</v>
      </c>
      <c r="T22" s="10"/>
    </row>
    <row r="23" spans="1:20" s="14" customFormat="1" ht="12.75" customHeight="1" x14ac:dyDescent="0.2">
      <c r="A23" s="1" t="s">
        <v>35</v>
      </c>
      <c r="B23" s="10">
        <v>917877</v>
      </c>
      <c r="C23" s="10">
        <v>7426</v>
      </c>
      <c r="D23" s="10">
        <v>10209</v>
      </c>
      <c r="E23" s="10">
        <v>12488</v>
      </c>
      <c r="F23" s="10">
        <v>8</v>
      </c>
      <c r="G23" s="10">
        <v>2926</v>
      </c>
      <c r="H23" s="10">
        <v>11650</v>
      </c>
      <c r="I23" s="10">
        <v>1604</v>
      </c>
      <c r="J23" s="10">
        <v>4544</v>
      </c>
      <c r="K23" s="10">
        <v>0</v>
      </c>
      <c r="L23" s="10">
        <v>1742</v>
      </c>
      <c r="M23" s="10">
        <v>48</v>
      </c>
      <c r="N23" s="10">
        <v>144</v>
      </c>
      <c r="O23" s="10">
        <v>1160</v>
      </c>
      <c r="P23" s="10">
        <v>3863</v>
      </c>
      <c r="Q23" s="10">
        <v>10397</v>
      </c>
      <c r="R23" s="10">
        <v>14131</v>
      </c>
      <c r="S23" s="10">
        <v>1000217</v>
      </c>
      <c r="T23" s="10"/>
    </row>
    <row r="24" spans="1:20" ht="12.75" customHeight="1" x14ac:dyDescent="0.2">
      <c r="A24" s="14" t="s">
        <v>44</v>
      </c>
      <c r="B24" s="10">
        <v>640200.73400000005</v>
      </c>
      <c r="C24" s="10">
        <v>12025.135120000001</v>
      </c>
      <c r="D24" s="10">
        <v>6142.31167</v>
      </c>
      <c r="E24" s="10">
        <v>23959.199279999997</v>
      </c>
      <c r="F24" s="10">
        <v>0</v>
      </c>
      <c r="G24" s="10">
        <v>3080.1299099999997</v>
      </c>
      <c r="H24" s="10">
        <v>1801.36294</v>
      </c>
      <c r="I24" s="10">
        <v>1627.4594199999999</v>
      </c>
      <c r="J24" s="10">
        <v>2432.1967900000004</v>
      </c>
      <c r="K24" s="10">
        <v>5436.3235100000002</v>
      </c>
      <c r="L24" s="10">
        <v>2192.0807999999997</v>
      </c>
      <c r="M24" s="10">
        <v>0</v>
      </c>
      <c r="N24" s="10">
        <v>-179.62450000000001</v>
      </c>
      <c r="O24" s="10">
        <v>992.31</v>
      </c>
      <c r="P24" s="10">
        <v>2810.9845700000001</v>
      </c>
      <c r="Q24" s="10">
        <v>399.589689999999</v>
      </c>
      <c r="R24" s="10">
        <v>8974.9999100000005</v>
      </c>
      <c r="S24" s="10">
        <v>711895.19310999999</v>
      </c>
      <c r="T24" s="10"/>
    </row>
    <row r="25" spans="1:20" ht="12.75" customHeight="1" x14ac:dyDescent="0.2">
      <c r="A25" s="14" t="s">
        <v>142</v>
      </c>
      <c r="B25" s="10">
        <v>1129119.997</v>
      </c>
      <c r="C25" s="10">
        <v>66912.810440000001</v>
      </c>
      <c r="D25" s="10">
        <v>11621.752349999999</v>
      </c>
      <c r="E25" s="10">
        <v>188776.25301000001</v>
      </c>
      <c r="F25" s="10">
        <v>55</v>
      </c>
      <c r="G25" s="10">
        <v>16497.472179999997</v>
      </c>
      <c r="H25" s="10">
        <v>52056.340340000002</v>
      </c>
      <c r="I25" s="10">
        <v>2494.4611300000001</v>
      </c>
      <c r="J25" s="10">
        <v>9810.1142199999995</v>
      </c>
      <c r="K25" s="10">
        <v>0</v>
      </c>
      <c r="L25" s="10">
        <v>1618.62132</v>
      </c>
      <c r="M25" s="10">
        <v>599.28242</v>
      </c>
      <c r="N25" s="10">
        <v>6214.8673700000008</v>
      </c>
      <c r="O25" s="10">
        <v>0</v>
      </c>
      <c r="P25" s="10">
        <v>18113.837739999999</v>
      </c>
      <c r="Q25" s="10">
        <v>11550.41836</v>
      </c>
      <c r="R25" s="10">
        <v>13271.523139999999</v>
      </c>
      <c r="S25" s="10">
        <v>1528712.7510200005</v>
      </c>
      <c r="T25" s="10"/>
    </row>
    <row r="26" spans="1:20" ht="12.75" customHeight="1" x14ac:dyDescent="0.2">
      <c r="A26" s="1" t="s">
        <v>205</v>
      </c>
      <c r="B26" s="10">
        <v>697968</v>
      </c>
      <c r="C26" s="10">
        <v>9544</v>
      </c>
      <c r="D26" s="10">
        <v>3933</v>
      </c>
      <c r="E26" s="10">
        <v>18319</v>
      </c>
      <c r="F26" s="10">
        <v>0</v>
      </c>
      <c r="G26" s="10">
        <v>8295</v>
      </c>
      <c r="H26" s="10">
        <v>3814</v>
      </c>
      <c r="I26" s="10">
        <v>2480</v>
      </c>
      <c r="J26" s="10">
        <v>4295</v>
      </c>
      <c r="K26" s="10">
        <v>6151</v>
      </c>
      <c r="L26" s="10">
        <v>414</v>
      </c>
      <c r="M26" s="10">
        <v>623</v>
      </c>
      <c r="N26" s="10">
        <v>12</v>
      </c>
      <c r="O26" s="10">
        <v>1671</v>
      </c>
      <c r="P26" s="10">
        <v>9925</v>
      </c>
      <c r="Q26" s="10">
        <v>0</v>
      </c>
      <c r="R26" s="10">
        <v>14397</v>
      </c>
      <c r="S26" s="10">
        <v>781841</v>
      </c>
      <c r="T26" s="10"/>
    </row>
    <row r="27" spans="1:20" ht="12.75" customHeight="1" x14ac:dyDescent="0.2">
      <c r="A27" s="59" t="s">
        <v>134</v>
      </c>
      <c r="B27" s="166"/>
      <c r="C27" s="166"/>
      <c r="D27" s="166"/>
      <c r="E27" s="166"/>
      <c r="F27" s="166"/>
      <c r="G27" s="166"/>
      <c r="H27" s="166"/>
      <c r="I27" s="166"/>
      <c r="J27" s="166"/>
      <c r="K27" s="166"/>
      <c r="L27" s="166"/>
      <c r="M27" s="166"/>
      <c r="N27" s="166"/>
      <c r="O27" s="166"/>
      <c r="P27" s="166"/>
      <c r="Q27" s="166"/>
      <c r="R27" s="166"/>
      <c r="S27" s="166"/>
      <c r="T27" s="10"/>
    </row>
    <row r="28" spans="1:20" ht="12.75" customHeight="1" x14ac:dyDescent="0.2">
      <c r="A28" s="10" t="s">
        <v>39</v>
      </c>
      <c r="B28" s="10">
        <v>293401</v>
      </c>
      <c r="C28" s="10">
        <v>1899</v>
      </c>
      <c r="D28" s="10">
        <v>3109</v>
      </c>
      <c r="E28" s="10">
        <v>25662</v>
      </c>
      <c r="F28" s="10">
        <v>0</v>
      </c>
      <c r="G28" s="10">
        <v>2566</v>
      </c>
      <c r="H28" s="10">
        <v>554</v>
      </c>
      <c r="I28" s="10">
        <v>266</v>
      </c>
      <c r="J28" s="10">
        <v>713</v>
      </c>
      <c r="K28" s="10">
        <v>6113</v>
      </c>
      <c r="L28" s="10">
        <v>0</v>
      </c>
      <c r="M28" s="10">
        <v>565</v>
      </c>
      <c r="N28" s="10">
        <v>5667</v>
      </c>
      <c r="O28" s="10">
        <v>466</v>
      </c>
      <c r="P28" s="10">
        <v>24839</v>
      </c>
      <c r="Q28" s="10">
        <v>193</v>
      </c>
      <c r="R28" s="10">
        <v>4115</v>
      </c>
      <c r="S28" s="10">
        <v>370128</v>
      </c>
      <c r="T28" s="10"/>
    </row>
    <row r="29" spans="1:20" s="14" customFormat="1" ht="12.75" customHeight="1" x14ac:dyDescent="0.2">
      <c r="A29" s="6" t="s">
        <v>55</v>
      </c>
      <c r="B29" s="10">
        <v>264416.74900000001</v>
      </c>
      <c r="C29" s="10">
        <v>0</v>
      </c>
      <c r="D29" s="10">
        <v>680.19</v>
      </c>
      <c r="E29" s="10">
        <v>268337.14</v>
      </c>
      <c r="F29" s="10">
        <v>45.5</v>
      </c>
      <c r="G29" s="10">
        <v>3990.89</v>
      </c>
      <c r="H29" s="10">
        <v>3102.5450000000001</v>
      </c>
      <c r="I29" s="10">
        <v>0</v>
      </c>
      <c r="J29" s="10">
        <v>15864.154</v>
      </c>
      <c r="K29" s="10">
        <v>0</v>
      </c>
      <c r="L29" s="10">
        <v>2203.7290000000003</v>
      </c>
      <c r="M29" s="10">
        <v>0</v>
      </c>
      <c r="N29" s="10">
        <v>227</v>
      </c>
      <c r="O29" s="10">
        <v>0</v>
      </c>
      <c r="P29" s="10">
        <v>793.125</v>
      </c>
      <c r="Q29" s="10">
        <v>2263.1950000000002</v>
      </c>
      <c r="R29" s="10">
        <v>2692.855</v>
      </c>
      <c r="S29" s="10">
        <v>564617.07200000004</v>
      </c>
      <c r="T29" s="10"/>
    </row>
    <row r="30" spans="1:20" s="6" customFormat="1" ht="12.75" customHeight="1" x14ac:dyDescent="0.2">
      <c r="A30" s="14" t="s">
        <v>50</v>
      </c>
      <c r="B30" s="10">
        <v>125034</v>
      </c>
      <c r="C30" s="10">
        <v>0</v>
      </c>
      <c r="D30" s="10">
        <v>1705.1379999999999</v>
      </c>
      <c r="E30" s="10">
        <v>4956.0360799999999</v>
      </c>
      <c r="F30" s="10">
        <v>0</v>
      </c>
      <c r="G30" s="10">
        <v>449.9</v>
      </c>
      <c r="H30" s="10">
        <v>9.5500000000000007</v>
      </c>
      <c r="I30" s="10">
        <v>0</v>
      </c>
      <c r="J30" s="10">
        <v>1544.1582431649399</v>
      </c>
      <c r="K30" s="10">
        <v>0</v>
      </c>
      <c r="L30" s="10">
        <v>3550.2481200000002</v>
      </c>
      <c r="M30" s="10">
        <v>0</v>
      </c>
      <c r="N30" s="10">
        <v>479.7629</v>
      </c>
      <c r="O30" s="10">
        <v>0</v>
      </c>
      <c r="P30" s="10">
        <v>97</v>
      </c>
      <c r="Q30" s="10">
        <v>1182</v>
      </c>
      <c r="R30" s="10">
        <v>2814.15077033019</v>
      </c>
      <c r="S30" s="10">
        <v>141821.94411349512</v>
      </c>
      <c r="T30" s="10"/>
    </row>
    <row r="31" spans="1:20" s="6" customFormat="1" ht="12.75" customHeight="1" x14ac:dyDescent="0.2">
      <c r="A31" s="1" t="s">
        <v>15</v>
      </c>
      <c r="B31" s="10">
        <v>568951</v>
      </c>
      <c r="C31" s="10">
        <v>6587.4</v>
      </c>
      <c r="D31" s="10">
        <v>3403.3</v>
      </c>
      <c r="E31" s="10">
        <v>147231</v>
      </c>
      <c r="F31" s="10">
        <v>1076</v>
      </c>
      <c r="G31" s="10">
        <v>2775.4</v>
      </c>
      <c r="H31" s="10">
        <v>1262</v>
      </c>
      <c r="I31" s="10">
        <v>2949.4</v>
      </c>
      <c r="J31" s="10">
        <v>1580</v>
      </c>
      <c r="K31" s="10">
        <v>438</v>
      </c>
      <c r="L31" s="10">
        <v>778.3</v>
      </c>
      <c r="M31" s="10">
        <v>56</v>
      </c>
      <c r="N31" s="10">
        <v>64</v>
      </c>
      <c r="O31" s="10">
        <v>667</v>
      </c>
      <c r="P31" s="10">
        <v>4328</v>
      </c>
      <c r="Q31" s="10">
        <v>2068</v>
      </c>
      <c r="R31" s="10">
        <v>7372.4</v>
      </c>
      <c r="S31" s="10">
        <v>751587.20000000019</v>
      </c>
      <c r="T31" s="10"/>
    </row>
    <row r="32" spans="1:20" s="12" customFormat="1" ht="12.75" customHeight="1" x14ac:dyDescent="0.2">
      <c r="A32" s="14" t="s">
        <v>16</v>
      </c>
      <c r="B32" s="10">
        <v>480048</v>
      </c>
      <c r="C32" s="10">
        <v>23716</v>
      </c>
      <c r="D32" s="10">
        <v>2921</v>
      </c>
      <c r="E32" s="10">
        <v>33710</v>
      </c>
      <c r="F32" s="10">
        <v>24</v>
      </c>
      <c r="G32" s="10">
        <v>13886</v>
      </c>
      <c r="H32" s="10">
        <v>6174</v>
      </c>
      <c r="I32" s="10">
        <v>174</v>
      </c>
      <c r="J32" s="10">
        <v>2066</v>
      </c>
      <c r="K32" s="10">
        <v>0</v>
      </c>
      <c r="L32" s="10">
        <v>5792</v>
      </c>
      <c r="M32" s="10">
        <v>384</v>
      </c>
      <c r="N32" s="10">
        <v>1170</v>
      </c>
      <c r="O32" s="10">
        <v>731</v>
      </c>
      <c r="P32" s="10">
        <v>11929</v>
      </c>
      <c r="Q32" s="10">
        <v>120</v>
      </c>
      <c r="R32" s="10">
        <v>6859</v>
      </c>
      <c r="S32" s="10">
        <v>589704</v>
      </c>
      <c r="T32" s="10"/>
    </row>
    <row r="33" spans="1:20" s="14" customFormat="1" ht="12.75" customHeight="1" x14ac:dyDescent="0.2">
      <c r="A33" s="1" t="s">
        <v>33</v>
      </c>
      <c r="B33" s="10">
        <v>528984</v>
      </c>
      <c r="C33" s="10">
        <v>8561</v>
      </c>
      <c r="D33" s="10">
        <v>667</v>
      </c>
      <c r="E33" s="10">
        <v>7600</v>
      </c>
      <c r="F33" s="10">
        <v>0</v>
      </c>
      <c r="G33" s="10">
        <v>577</v>
      </c>
      <c r="H33" s="10">
        <v>1594</v>
      </c>
      <c r="I33" s="10">
        <v>5010</v>
      </c>
      <c r="J33" s="10">
        <v>11336</v>
      </c>
      <c r="K33" s="10">
        <v>150</v>
      </c>
      <c r="L33" s="10">
        <v>4114</v>
      </c>
      <c r="M33" s="10">
        <v>0</v>
      </c>
      <c r="N33" s="10">
        <v>6440</v>
      </c>
      <c r="O33" s="10">
        <v>776</v>
      </c>
      <c r="P33" s="10">
        <v>4631</v>
      </c>
      <c r="Q33" s="10">
        <v>568</v>
      </c>
      <c r="R33" s="10">
        <v>6195</v>
      </c>
      <c r="S33" s="10">
        <v>587203</v>
      </c>
      <c r="T33" s="10"/>
    </row>
    <row r="34" spans="1:20" s="14" customFormat="1" ht="12.75" customHeight="1" x14ac:dyDescent="0.2">
      <c r="A34" s="1" t="s">
        <v>17</v>
      </c>
      <c r="B34" s="10">
        <v>462013</v>
      </c>
      <c r="C34" s="10">
        <v>4784</v>
      </c>
      <c r="D34" s="10">
        <v>491</v>
      </c>
      <c r="E34" s="10">
        <v>9976</v>
      </c>
      <c r="F34" s="10">
        <v>383</v>
      </c>
      <c r="G34" s="10">
        <v>233</v>
      </c>
      <c r="H34" s="10">
        <v>1078</v>
      </c>
      <c r="I34" s="10">
        <v>3102</v>
      </c>
      <c r="J34" s="10">
        <v>4318</v>
      </c>
      <c r="K34" s="10">
        <v>4166</v>
      </c>
      <c r="L34" s="10">
        <v>364</v>
      </c>
      <c r="M34" s="10">
        <v>8</v>
      </c>
      <c r="N34" s="10">
        <v>279</v>
      </c>
      <c r="O34" s="10">
        <v>902</v>
      </c>
      <c r="P34" s="10">
        <v>37875</v>
      </c>
      <c r="Q34" s="10">
        <v>1594</v>
      </c>
      <c r="R34" s="10">
        <v>7122</v>
      </c>
      <c r="S34" s="10">
        <v>538688</v>
      </c>
      <c r="T34" s="10"/>
    </row>
    <row r="35" spans="1:20" s="14" customFormat="1" ht="12.75" customHeight="1" x14ac:dyDescent="0.2">
      <c r="A35" s="14" t="s">
        <v>18</v>
      </c>
      <c r="B35" s="10">
        <v>456573</v>
      </c>
      <c r="C35" s="10">
        <v>8544.9809399999995</v>
      </c>
      <c r="D35" s="10">
        <v>2909.2557000000002</v>
      </c>
      <c r="E35" s="10">
        <v>7306.9365899999993</v>
      </c>
      <c r="F35" s="10">
        <v>191.6</v>
      </c>
      <c r="G35" s="10">
        <v>45921.800259999996</v>
      </c>
      <c r="H35" s="10">
        <v>4098.2488899999998</v>
      </c>
      <c r="I35" s="10">
        <v>0</v>
      </c>
      <c r="J35" s="10">
        <v>1346.1825699999999</v>
      </c>
      <c r="K35" s="10">
        <v>0</v>
      </c>
      <c r="L35" s="10">
        <v>364.77172999999999</v>
      </c>
      <c r="M35" s="10">
        <v>0</v>
      </c>
      <c r="N35" s="10">
        <v>1103.7246600000001</v>
      </c>
      <c r="O35" s="10">
        <v>657.03</v>
      </c>
      <c r="P35" s="10">
        <v>5330.00396</v>
      </c>
      <c r="Q35" s="10">
        <v>1648.74838</v>
      </c>
      <c r="R35" s="10">
        <v>6741</v>
      </c>
      <c r="S35" s="10">
        <v>542737.28367999988</v>
      </c>
      <c r="T35" s="10"/>
    </row>
    <row r="36" spans="1:20" s="14" customFormat="1" ht="12.75" customHeight="1" x14ac:dyDescent="0.2">
      <c r="A36" s="6" t="s">
        <v>19</v>
      </c>
      <c r="B36" s="10">
        <v>353126</v>
      </c>
      <c r="C36" s="10">
        <v>0</v>
      </c>
      <c r="D36" s="10">
        <v>5073.84746</v>
      </c>
      <c r="E36" s="10">
        <v>5235.62</v>
      </c>
      <c r="F36" s="10">
        <v>0</v>
      </c>
      <c r="G36" s="10">
        <v>995.89368999999988</v>
      </c>
      <c r="H36" s="10">
        <v>2013.4159999999999</v>
      </c>
      <c r="I36" s="10">
        <v>2043.14966</v>
      </c>
      <c r="J36" s="10">
        <v>2033.5986300000002</v>
      </c>
      <c r="K36" s="10">
        <v>0</v>
      </c>
      <c r="L36" s="10">
        <v>6021.3126800000009</v>
      </c>
      <c r="M36" s="10">
        <v>0</v>
      </c>
      <c r="N36" s="10">
        <v>91.385750000000002</v>
      </c>
      <c r="O36" s="10">
        <v>785.4</v>
      </c>
      <c r="P36" s="10">
        <v>20692.55544</v>
      </c>
      <c r="Q36" s="10">
        <v>730.65372000000002</v>
      </c>
      <c r="R36" s="10">
        <v>3678</v>
      </c>
      <c r="S36" s="10">
        <v>402520.8330300001</v>
      </c>
      <c r="T36" s="10"/>
    </row>
    <row r="37" spans="1:20" s="14" customFormat="1" ht="12.75" customHeight="1" x14ac:dyDescent="0.2">
      <c r="A37" s="1" t="s">
        <v>51</v>
      </c>
      <c r="B37" s="10">
        <v>427181</v>
      </c>
      <c r="C37" s="10">
        <v>7267.2076399999996</v>
      </c>
      <c r="D37" s="10">
        <v>3124.3226800000002</v>
      </c>
      <c r="E37" s="10">
        <v>25205.142059999998</v>
      </c>
      <c r="F37" s="10">
        <v>538.41430000000003</v>
      </c>
      <c r="G37" s="10">
        <v>2128.7970800000003</v>
      </c>
      <c r="H37" s="10">
        <v>3416.07825</v>
      </c>
      <c r="I37" s="10">
        <v>2523.5381499999999</v>
      </c>
      <c r="J37" s="10">
        <v>26845.462909999998</v>
      </c>
      <c r="K37" s="10">
        <v>7106.2510000000002</v>
      </c>
      <c r="L37" s="10">
        <v>1895.1606400000001</v>
      </c>
      <c r="M37" s="10">
        <v>2130.5578500000001</v>
      </c>
      <c r="N37" s="10">
        <v>6.3825700000000003</v>
      </c>
      <c r="O37" s="10">
        <v>733.92</v>
      </c>
      <c r="P37" s="10">
        <v>17073.601999999999</v>
      </c>
      <c r="Q37" s="10">
        <v>884.55992000000003</v>
      </c>
      <c r="R37" s="10">
        <v>6979.4468100000004</v>
      </c>
      <c r="S37" s="10">
        <v>535039.84385999991</v>
      </c>
      <c r="T37" s="10"/>
    </row>
    <row r="38" spans="1:20" s="14" customFormat="1" ht="12.75" customHeight="1" x14ac:dyDescent="0.2">
      <c r="A38" s="12" t="s">
        <v>137</v>
      </c>
      <c r="B38" s="10">
        <v>632288.96</v>
      </c>
      <c r="C38" s="10">
        <v>0</v>
      </c>
      <c r="D38" s="10">
        <v>2929</v>
      </c>
      <c r="E38" s="10">
        <v>73933</v>
      </c>
      <c r="F38" s="10">
        <v>0</v>
      </c>
      <c r="G38" s="10">
        <v>8966</v>
      </c>
      <c r="H38" s="10">
        <v>5576</v>
      </c>
      <c r="I38" s="10">
        <v>7780</v>
      </c>
      <c r="J38" s="10">
        <v>12682.5</v>
      </c>
      <c r="K38" s="10">
        <v>-77</v>
      </c>
      <c r="L38" s="10">
        <v>1362</v>
      </c>
      <c r="M38" s="10">
        <v>1238</v>
      </c>
      <c r="N38" s="10">
        <v>7241</v>
      </c>
      <c r="O38" s="10">
        <v>1166</v>
      </c>
      <c r="P38" s="10">
        <v>47596</v>
      </c>
      <c r="Q38" s="10">
        <v>30418.5</v>
      </c>
      <c r="R38" s="10">
        <v>19999</v>
      </c>
      <c r="S38" s="10">
        <v>853098.96</v>
      </c>
      <c r="T38" s="10"/>
    </row>
    <row r="39" spans="1:20" ht="12.75" customHeight="1" x14ac:dyDescent="0.2">
      <c r="A39" s="1" t="s">
        <v>20</v>
      </c>
      <c r="B39" s="10">
        <v>483679</v>
      </c>
      <c r="C39" s="10">
        <v>14061</v>
      </c>
      <c r="D39" s="10">
        <v>4282</v>
      </c>
      <c r="E39" s="10">
        <v>187008</v>
      </c>
      <c r="F39" s="10">
        <v>6492</v>
      </c>
      <c r="G39" s="10">
        <v>1846</v>
      </c>
      <c r="H39" s="10">
        <v>239</v>
      </c>
      <c r="I39" s="10">
        <v>1919</v>
      </c>
      <c r="J39" s="10">
        <v>3969</v>
      </c>
      <c r="K39" s="10">
        <v>615</v>
      </c>
      <c r="L39" s="10">
        <v>2293</v>
      </c>
      <c r="M39" s="10">
        <v>4</v>
      </c>
      <c r="N39" s="10">
        <v>0</v>
      </c>
      <c r="O39" s="10">
        <v>0</v>
      </c>
      <c r="P39" s="10">
        <v>3365</v>
      </c>
      <c r="Q39" s="10">
        <v>7626</v>
      </c>
      <c r="R39" s="10">
        <v>9534</v>
      </c>
      <c r="S39" s="10">
        <v>726932</v>
      </c>
      <c r="T39" s="10"/>
    </row>
    <row r="40" spans="1:20" ht="12.75" customHeight="1" x14ac:dyDescent="0.2">
      <c r="A40" s="59" t="s">
        <v>135</v>
      </c>
      <c r="B40" s="166"/>
      <c r="C40" s="166"/>
      <c r="D40" s="166"/>
      <c r="E40" s="166"/>
      <c r="F40" s="166"/>
      <c r="G40" s="166"/>
      <c r="H40" s="166"/>
      <c r="I40" s="166"/>
      <c r="J40" s="166"/>
      <c r="K40" s="166"/>
      <c r="L40" s="166"/>
      <c r="M40" s="166"/>
      <c r="N40" s="166"/>
      <c r="O40" s="166"/>
      <c r="P40" s="166"/>
      <c r="Q40" s="166"/>
      <c r="R40" s="166"/>
      <c r="S40" s="166"/>
      <c r="T40" s="10"/>
    </row>
    <row r="41" spans="1:20" s="6" customFormat="1" ht="12.75" customHeight="1" x14ac:dyDescent="0.2">
      <c r="A41" s="6" t="s">
        <v>207</v>
      </c>
      <c r="B41" s="10">
        <v>34678</v>
      </c>
      <c r="C41" s="10">
        <v>0</v>
      </c>
      <c r="D41" s="10">
        <v>0</v>
      </c>
      <c r="E41" s="10">
        <v>0</v>
      </c>
      <c r="F41" s="10">
        <v>0</v>
      </c>
      <c r="G41" s="10">
        <v>0</v>
      </c>
      <c r="H41" s="10">
        <v>0</v>
      </c>
      <c r="I41" s="10">
        <v>385</v>
      </c>
      <c r="J41" s="10">
        <v>385</v>
      </c>
      <c r="K41" s="10">
        <v>0</v>
      </c>
      <c r="L41" s="10">
        <v>0</v>
      </c>
      <c r="M41" s="10">
        <v>0</v>
      </c>
      <c r="N41" s="10">
        <v>0</v>
      </c>
      <c r="O41" s="10">
        <v>0</v>
      </c>
      <c r="P41" s="10">
        <v>0</v>
      </c>
      <c r="Q41" s="10">
        <v>751</v>
      </c>
      <c r="R41" s="10">
        <v>179</v>
      </c>
      <c r="S41" s="10">
        <v>36378</v>
      </c>
      <c r="T41" s="10"/>
    </row>
    <row r="42" spans="1:20" s="6" customFormat="1" ht="12.75" customHeight="1" x14ac:dyDescent="0.2">
      <c r="A42" s="1" t="s">
        <v>22</v>
      </c>
      <c r="B42" s="10">
        <v>184352</v>
      </c>
      <c r="C42" s="10">
        <v>521</v>
      </c>
      <c r="D42" s="10">
        <v>2287</v>
      </c>
      <c r="E42" s="10">
        <v>2316</v>
      </c>
      <c r="F42" s="10">
        <v>379</v>
      </c>
      <c r="G42" s="10">
        <v>169</v>
      </c>
      <c r="H42" s="10">
        <v>0</v>
      </c>
      <c r="I42" s="10">
        <v>0</v>
      </c>
      <c r="J42" s="10">
        <v>49</v>
      </c>
      <c r="K42" s="10">
        <v>0</v>
      </c>
      <c r="L42" s="10">
        <v>99</v>
      </c>
      <c r="M42" s="10">
        <v>0</v>
      </c>
      <c r="N42" s="10">
        <v>0</v>
      </c>
      <c r="O42" s="10">
        <v>0</v>
      </c>
      <c r="P42" s="10">
        <v>3041</v>
      </c>
      <c r="Q42" s="10">
        <v>2368</v>
      </c>
      <c r="R42" s="10">
        <v>1144</v>
      </c>
      <c r="S42" s="10">
        <v>196725</v>
      </c>
      <c r="T42" s="10"/>
    </row>
    <row r="43" spans="1:20" s="12" customFormat="1" ht="12.75" customHeight="1" x14ac:dyDescent="0.2">
      <c r="A43" s="14" t="s">
        <v>23</v>
      </c>
      <c r="B43" s="10">
        <v>72144</v>
      </c>
      <c r="C43" s="10">
        <v>0</v>
      </c>
      <c r="D43" s="10">
        <v>0</v>
      </c>
      <c r="E43" s="10">
        <v>2687.13465</v>
      </c>
      <c r="F43" s="10">
        <v>0</v>
      </c>
      <c r="G43" s="10">
        <v>0</v>
      </c>
      <c r="H43" s="10">
        <v>0</v>
      </c>
      <c r="I43" s="10">
        <v>0</v>
      </c>
      <c r="J43" s="10">
        <v>0</v>
      </c>
      <c r="K43" s="10">
        <v>0</v>
      </c>
      <c r="L43" s="10">
        <v>0</v>
      </c>
      <c r="M43" s="10">
        <v>0</v>
      </c>
      <c r="N43" s="10">
        <v>0</v>
      </c>
      <c r="O43" s="10">
        <v>0</v>
      </c>
      <c r="P43" s="10">
        <v>0</v>
      </c>
      <c r="Q43" s="10">
        <v>1302.4989499999999</v>
      </c>
      <c r="R43" s="10">
        <v>636</v>
      </c>
      <c r="S43" s="10">
        <v>76769.633599999986</v>
      </c>
      <c r="T43" s="10"/>
    </row>
    <row r="44" spans="1:20" s="14" customFormat="1" ht="12.75" customHeight="1" x14ac:dyDescent="0.2">
      <c r="A44" s="6" t="s">
        <v>68</v>
      </c>
      <c r="B44" s="10">
        <v>172654</v>
      </c>
      <c r="C44" s="10">
        <v>401</v>
      </c>
      <c r="D44" s="10">
        <v>1917</v>
      </c>
      <c r="E44" s="10">
        <v>1479</v>
      </c>
      <c r="F44" s="10">
        <v>0</v>
      </c>
      <c r="G44" s="10">
        <v>333</v>
      </c>
      <c r="H44" s="10">
        <v>0</v>
      </c>
      <c r="I44" s="10">
        <v>2107</v>
      </c>
      <c r="J44" s="10">
        <v>3694</v>
      </c>
      <c r="K44" s="10">
        <v>0</v>
      </c>
      <c r="L44" s="10">
        <v>2679</v>
      </c>
      <c r="M44" s="10">
        <v>25</v>
      </c>
      <c r="N44" s="10">
        <v>885</v>
      </c>
      <c r="O44" s="10">
        <v>0</v>
      </c>
      <c r="P44" s="10">
        <v>810</v>
      </c>
      <c r="Q44" s="10">
        <v>2595</v>
      </c>
      <c r="R44" s="10">
        <v>2557</v>
      </c>
      <c r="S44" s="10">
        <v>192136</v>
      </c>
      <c r="T44" s="10"/>
    </row>
    <row r="45" spans="1:20" ht="12.75" customHeight="1" x14ac:dyDescent="0.2">
      <c r="A45" s="14" t="s">
        <v>78</v>
      </c>
      <c r="B45" s="10">
        <v>225271</v>
      </c>
      <c r="C45" s="10">
        <v>881.37070000000006</v>
      </c>
      <c r="D45" s="10">
        <v>247.63645000000002</v>
      </c>
      <c r="E45" s="10">
        <v>75</v>
      </c>
      <c r="F45" s="10">
        <v>0</v>
      </c>
      <c r="G45" s="10">
        <v>10</v>
      </c>
      <c r="H45" s="10">
        <v>80</v>
      </c>
      <c r="I45" s="10">
        <v>1252.07584</v>
      </c>
      <c r="J45" s="10">
        <v>473.36700000000002</v>
      </c>
      <c r="K45" s="10">
        <v>0</v>
      </c>
      <c r="L45" s="10">
        <v>650</v>
      </c>
      <c r="M45" s="10">
        <v>0</v>
      </c>
      <c r="N45" s="10">
        <v>447.96472</v>
      </c>
      <c r="O45" s="10">
        <v>0</v>
      </c>
      <c r="P45" s="10">
        <v>1293</v>
      </c>
      <c r="Q45" s="10">
        <v>1546.5209580000001</v>
      </c>
      <c r="R45" s="10">
        <v>3196.2578600000002</v>
      </c>
      <c r="S45" s="10">
        <v>235424.193528</v>
      </c>
      <c r="T45" s="10"/>
    </row>
    <row r="46" spans="1:20" ht="12.75" customHeight="1" x14ac:dyDescent="0.2">
      <c r="A46" s="59" t="s">
        <v>136</v>
      </c>
      <c r="B46" s="166"/>
      <c r="C46" s="166"/>
      <c r="D46" s="166"/>
      <c r="E46" s="166"/>
      <c r="F46" s="166"/>
      <c r="G46" s="166"/>
      <c r="H46" s="166"/>
      <c r="I46" s="166"/>
      <c r="J46" s="166"/>
      <c r="K46" s="166"/>
      <c r="L46" s="166"/>
      <c r="M46" s="166"/>
      <c r="N46" s="166"/>
      <c r="O46" s="166"/>
      <c r="P46" s="166"/>
      <c r="Q46" s="166"/>
      <c r="R46" s="166"/>
      <c r="S46" s="166"/>
      <c r="T46" s="10"/>
    </row>
    <row r="47" spans="1:20" s="6" customFormat="1" ht="12.75" customHeight="1" x14ac:dyDescent="0.2">
      <c r="A47" s="1" t="s">
        <v>232</v>
      </c>
      <c r="B47" s="10">
        <v>7144</v>
      </c>
      <c r="C47" s="10">
        <v>0</v>
      </c>
      <c r="D47" s="10">
        <v>0</v>
      </c>
      <c r="E47" s="10">
        <v>279</v>
      </c>
      <c r="F47" s="10">
        <v>0</v>
      </c>
      <c r="G47" s="10">
        <v>0</v>
      </c>
      <c r="H47" s="10">
        <v>0</v>
      </c>
      <c r="I47" s="10">
        <v>9</v>
      </c>
      <c r="J47" s="10">
        <v>0</v>
      </c>
      <c r="K47" s="10">
        <v>0</v>
      </c>
      <c r="L47" s="10">
        <v>6623</v>
      </c>
      <c r="M47" s="10">
        <v>0</v>
      </c>
      <c r="N47" s="10">
        <v>27</v>
      </c>
      <c r="O47" s="10">
        <v>0</v>
      </c>
      <c r="P47" s="10">
        <v>0</v>
      </c>
      <c r="Q47" s="10">
        <v>235</v>
      </c>
      <c r="R47" s="10">
        <v>236</v>
      </c>
      <c r="S47" s="10">
        <v>14553</v>
      </c>
      <c r="T47" s="10"/>
    </row>
    <row r="48" spans="1:20" ht="12.75" customHeight="1" x14ac:dyDescent="0.2">
      <c r="A48" s="6" t="s">
        <v>143</v>
      </c>
      <c r="B48" s="10">
        <v>18322</v>
      </c>
      <c r="C48" s="10">
        <v>0</v>
      </c>
      <c r="D48" s="10">
        <v>0</v>
      </c>
      <c r="E48" s="10">
        <v>300</v>
      </c>
      <c r="F48" s="10">
        <v>0</v>
      </c>
      <c r="G48" s="10">
        <v>0</v>
      </c>
      <c r="H48" s="10">
        <v>0</v>
      </c>
      <c r="I48" s="10">
        <v>0</v>
      </c>
      <c r="J48" s="10">
        <v>0</v>
      </c>
      <c r="K48" s="10">
        <v>0</v>
      </c>
      <c r="L48" s="10">
        <v>8910</v>
      </c>
      <c r="M48" s="10">
        <v>0</v>
      </c>
      <c r="N48" s="10">
        <v>0</v>
      </c>
      <c r="O48" s="10">
        <v>0</v>
      </c>
      <c r="P48" s="10">
        <v>0</v>
      </c>
      <c r="Q48" s="10">
        <v>0</v>
      </c>
      <c r="R48" s="10">
        <v>544</v>
      </c>
      <c r="S48" s="10">
        <v>28076</v>
      </c>
      <c r="T48" s="10"/>
    </row>
    <row r="49" spans="1:23" s="12" customFormat="1" ht="12.75" customHeight="1" x14ac:dyDescent="0.2">
      <c r="A49" s="6" t="s">
        <v>21</v>
      </c>
      <c r="B49" s="10">
        <v>8419</v>
      </c>
      <c r="C49" s="10">
        <v>0</v>
      </c>
      <c r="D49" s="10">
        <v>0</v>
      </c>
      <c r="E49" s="10">
        <v>0</v>
      </c>
      <c r="F49" s="10">
        <v>0</v>
      </c>
      <c r="G49" s="10">
        <v>0</v>
      </c>
      <c r="H49" s="10">
        <v>0</v>
      </c>
      <c r="I49" s="10">
        <v>0</v>
      </c>
      <c r="J49" s="10">
        <v>0</v>
      </c>
      <c r="K49" s="10">
        <v>0</v>
      </c>
      <c r="L49" s="10">
        <v>0</v>
      </c>
      <c r="M49" s="10">
        <v>0</v>
      </c>
      <c r="N49" s="10">
        <v>0</v>
      </c>
      <c r="O49" s="10">
        <v>0</v>
      </c>
      <c r="P49" s="10">
        <v>0</v>
      </c>
      <c r="Q49" s="10">
        <v>2633</v>
      </c>
      <c r="R49" s="10">
        <v>107</v>
      </c>
      <c r="S49" s="10">
        <v>11159</v>
      </c>
      <c r="T49" s="10"/>
    </row>
    <row r="50" spans="1:23" ht="12.75" customHeight="1" x14ac:dyDescent="0.2">
      <c r="A50" s="14" t="s">
        <v>206</v>
      </c>
      <c r="B50" s="10">
        <v>127528.34763</v>
      </c>
      <c r="C50" s="10">
        <v>0</v>
      </c>
      <c r="D50" s="10">
        <v>324.35551001388001</v>
      </c>
      <c r="E50" s="10">
        <v>795.26118462870693</v>
      </c>
      <c r="F50" s="10">
        <v>0</v>
      </c>
      <c r="G50" s="10">
        <v>4669.7768681367397</v>
      </c>
      <c r="H50" s="10">
        <v>1573.481120710454</v>
      </c>
      <c r="I50" s="10">
        <v>0</v>
      </c>
      <c r="J50" s="10">
        <v>18400.718066793645</v>
      </c>
      <c r="K50" s="10">
        <v>0</v>
      </c>
      <c r="L50" s="10">
        <v>7086.0903995930394</v>
      </c>
      <c r="M50" s="10">
        <v>0</v>
      </c>
      <c r="N50" s="10">
        <v>0</v>
      </c>
      <c r="O50" s="10">
        <v>0</v>
      </c>
      <c r="P50" s="10">
        <v>0</v>
      </c>
      <c r="Q50" s="10">
        <v>2460.2493801235419</v>
      </c>
      <c r="R50" s="10">
        <v>3048.4622259672628</v>
      </c>
      <c r="S50" s="10">
        <v>165886.74238596726</v>
      </c>
      <c r="T50" s="10"/>
    </row>
    <row r="51" spans="1:23" ht="12.75" customHeight="1" x14ac:dyDescent="0.2">
      <c r="A51" s="6" t="s">
        <v>27</v>
      </c>
      <c r="B51" s="10">
        <v>2422</v>
      </c>
      <c r="C51" s="10">
        <v>0</v>
      </c>
      <c r="D51" s="10">
        <v>0</v>
      </c>
      <c r="E51" s="10">
        <v>0</v>
      </c>
      <c r="F51" s="10">
        <v>0</v>
      </c>
      <c r="G51" s="10">
        <v>0</v>
      </c>
      <c r="H51" s="10">
        <v>323</v>
      </c>
      <c r="I51" s="10">
        <v>0</v>
      </c>
      <c r="J51" s="10">
        <v>530</v>
      </c>
      <c r="K51" s="10">
        <v>0</v>
      </c>
      <c r="L51" s="10">
        <v>0</v>
      </c>
      <c r="M51" s="10">
        <v>0</v>
      </c>
      <c r="N51" s="10">
        <v>0</v>
      </c>
      <c r="O51" s="10">
        <v>0</v>
      </c>
      <c r="P51" s="10">
        <v>0</v>
      </c>
      <c r="Q51" s="10">
        <v>0</v>
      </c>
      <c r="R51" s="10">
        <v>0</v>
      </c>
      <c r="S51" s="10">
        <v>3275</v>
      </c>
      <c r="T51" s="10"/>
    </row>
    <row r="52" spans="1:23" ht="12.75" customHeight="1" x14ac:dyDescent="0.2">
      <c r="A52" s="1" t="s">
        <v>37</v>
      </c>
      <c r="B52" s="10">
        <v>7393</v>
      </c>
      <c r="C52" s="10">
        <v>0</v>
      </c>
      <c r="D52" s="10">
        <v>0</v>
      </c>
      <c r="E52" s="10">
        <v>250</v>
      </c>
      <c r="F52" s="10">
        <v>0</v>
      </c>
      <c r="G52" s="10">
        <v>0</v>
      </c>
      <c r="H52" s="10">
        <v>0</v>
      </c>
      <c r="I52" s="10">
        <v>0</v>
      </c>
      <c r="J52" s="10">
        <v>0</v>
      </c>
      <c r="K52" s="10">
        <v>0</v>
      </c>
      <c r="L52" s="10">
        <v>5664</v>
      </c>
      <c r="M52" s="10">
        <v>0</v>
      </c>
      <c r="N52" s="10">
        <v>0</v>
      </c>
      <c r="O52" s="10">
        <v>0</v>
      </c>
      <c r="P52" s="10">
        <v>0</v>
      </c>
      <c r="Q52" s="10">
        <v>1145</v>
      </c>
      <c r="R52" s="10">
        <v>147</v>
      </c>
      <c r="S52" s="10">
        <v>14599</v>
      </c>
      <c r="T52" s="10"/>
    </row>
    <row r="53" spans="1:23" ht="12.75" customHeight="1" x14ac:dyDescent="0.2">
      <c r="A53" s="1" t="s">
        <v>74</v>
      </c>
      <c r="B53" s="10">
        <v>6818</v>
      </c>
      <c r="C53" s="10">
        <v>0</v>
      </c>
      <c r="D53" s="10">
        <v>0</v>
      </c>
      <c r="E53" s="10">
        <v>0</v>
      </c>
      <c r="F53" s="10">
        <v>0</v>
      </c>
      <c r="G53" s="10">
        <v>0</v>
      </c>
      <c r="H53" s="10">
        <v>0</v>
      </c>
      <c r="I53" s="10">
        <v>0</v>
      </c>
      <c r="J53" s="10">
        <v>0</v>
      </c>
      <c r="K53" s="10">
        <v>0</v>
      </c>
      <c r="L53" s="10">
        <v>0</v>
      </c>
      <c r="M53" s="10">
        <v>0</v>
      </c>
      <c r="N53" s="10">
        <v>0</v>
      </c>
      <c r="O53" s="10">
        <v>0</v>
      </c>
      <c r="P53" s="10">
        <v>0</v>
      </c>
      <c r="Q53" s="10">
        <v>738.04200000000003</v>
      </c>
      <c r="R53" s="10">
        <v>0</v>
      </c>
      <c r="S53" s="10">
        <v>7556.0420000000004</v>
      </c>
      <c r="T53" s="10"/>
    </row>
    <row r="54" spans="1:23" s="12" customFormat="1" ht="12.75" customHeight="1" x14ac:dyDescent="0.2">
      <c r="A54" s="6" t="s">
        <v>204</v>
      </c>
      <c r="B54" s="10">
        <v>104470</v>
      </c>
      <c r="C54" s="10">
        <v>0</v>
      </c>
      <c r="D54" s="10">
        <v>0</v>
      </c>
      <c r="E54" s="10">
        <v>0</v>
      </c>
      <c r="F54" s="10">
        <v>0</v>
      </c>
      <c r="G54" s="10">
        <v>0</v>
      </c>
      <c r="H54" s="10">
        <v>1777</v>
      </c>
      <c r="I54" s="10">
        <v>0</v>
      </c>
      <c r="J54" s="10">
        <v>0</v>
      </c>
      <c r="K54" s="10">
        <v>0</v>
      </c>
      <c r="L54" s="10">
        <v>0</v>
      </c>
      <c r="M54" s="10">
        <v>0</v>
      </c>
      <c r="N54" s="10">
        <v>0</v>
      </c>
      <c r="O54" s="10">
        <v>0</v>
      </c>
      <c r="P54" s="10">
        <v>0</v>
      </c>
      <c r="Q54" s="10">
        <v>1210</v>
      </c>
      <c r="R54" s="10">
        <v>2325</v>
      </c>
      <c r="S54" s="10">
        <v>109782</v>
      </c>
      <c r="T54" s="10"/>
    </row>
    <row r="55" spans="1:23" s="12" customFormat="1" ht="12.75" customHeight="1" x14ac:dyDescent="0.2">
      <c r="A55" s="6" t="s">
        <v>208</v>
      </c>
      <c r="B55" s="10">
        <v>94551</v>
      </c>
      <c r="C55" s="10">
        <v>0</v>
      </c>
      <c r="D55" s="10">
        <v>49</v>
      </c>
      <c r="E55" s="10">
        <v>2765</v>
      </c>
      <c r="F55" s="10">
        <v>0</v>
      </c>
      <c r="G55" s="10">
        <v>3940</v>
      </c>
      <c r="H55" s="10">
        <v>1350</v>
      </c>
      <c r="I55" s="10">
        <v>14003</v>
      </c>
      <c r="J55" s="10">
        <v>2417</v>
      </c>
      <c r="K55" s="10">
        <v>0</v>
      </c>
      <c r="L55" s="10">
        <v>873</v>
      </c>
      <c r="M55" s="10">
        <v>0</v>
      </c>
      <c r="N55" s="10">
        <v>203</v>
      </c>
      <c r="O55" s="10">
        <v>0</v>
      </c>
      <c r="P55" s="10">
        <v>0</v>
      </c>
      <c r="Q55" s="10">
        <v>306</v>
      </c>
      <c r="R55" s="10">
        <v>0</v>
      </c>
      <c r="S55" s="10">
        <v>120457</v>
      </c>
      <c r="T55" s="10"/>
    </row>
    <row r="56" spans="1:23" s="12" customFormat="1" ht="12.75" customHeight="1" x14ac:dyDescent="0.2">
      <c r="A56" s="1" t="s">
        <v>69</v>
      </c>
      <c r="B56" s="10">
        <v>17608</v>
      </c>
      <c r="C56" s="10">
        <v>0</v>
      </c>
      <c r="D56" s="10">
        <v>117</v>
      </c>
      <c r="E56" s="10">
        <v>0</v>
      </c>
      <c r="F56" s="10">
        <v>0</v>
      </c>
      <c r="G56" s="10">
        <v>177</v>
      </c>
      <c r="H56" s="10">
        <v>52</v>
      </c>
      <c r="I56" s="10">
        <v>0</v>
      </c>
      <c r="J56" s="10">
        <v>15</v>
      </c>
      <c r="K56" s="10">
        <v>0</v>
      </c>
      <c r="L56" s="10">
        <v>0</v>
      </c>
      <c r="M56" s="10">
        <v>0</v>
      </c>
      <c r="N56" s="10">
        <v>0</v>
      </c>
      <c r="O56" s="10">
        <v>0</v>
      </c>
      <c r="P56" s="10">
        <v>0</v>
      </c>
      <c r="Q56" s="10">
        <v>365</v>
      </c>
      <c r="R56" s="10">
        <v>0</v>
      </c>
      <c r="S56" s="10">
        <v>18334</v>
      </c>
      <c r="T56" s="10"/>
    </row>
    <row r="57" spans="1:23" ht="12.75" customHeight="1" x14ac:dyDescent="0.2">
      <c r="B57" s="10"/>
      <c r="C57" s="10"/>
      <c r="D57" s="10"/>
      <c r="E57" s="10"/>
      <c r="F57" s="10"/>
      <c r="G57" s="10"/>
      <c r="H57" s="10"/>
      <c r="I57" s="10"/>
      <c r="J57" s="10"/>
      <c r="K57" s="10"/>
      <c r="L57" s="10"/>
      <c r="M57" s="10"/>
      <c r="N57" s="10"/>
      <c r="O57" s="10"/>
      <c r="P57" s="10"/>
      <c r="Q57" s="10"/>
      <c r="R57" s="10"/>
      <c r="S57" s="10"/>
    </row>
    <row r="58" spans="1:23" s="30" customFormat="1" ht="12.75" customHeight="1" x14ac:dyDescent="0.2">
      <c r="A58" s="60" t="s">
        <v>24</v>
      </c>
      <c r="B58" s="226">
        <v>29108460.699610006</v>
      </c>
      <c r="C58" s="226">
        <v>506444.47558000003</v>
      </c>
      <c r="D58" s="226">
        <v>334566.17755697772</v>
      </c>
      <c r="E58" s="226">
        <v>2058382.005197196</v>
      </c>
      <c r="F58" s="226">
        <v>83875.264221600009</v>
      </c>
      <c r="G58" s="226">
        <v>192651.08168094428</v>
      </c>
      <c r="H58" s="226">
        <v>348886.34283459838</v>
      </c>
      <c r="I58" s="226">
        <v>152213.5843528735</v>
      </c>
      <c r="J58" s="226">
        <v>393358.81031712482</v>
      </c>
      <c r="K58" s="226">
        <v>43580.84276</v>
      </c>
      <c r="L58" s="226">
        <v>351471.01124827284</v>
      </c>
      <c r="M58" s="226">
        <v>25775.466343372118</v>
      </c>
      <c r="N58" s="226">
        <v>90871.909994572154</v>
      </c>
      <c r="O58" s="226">
        <v>41361.26</v>
      </c>
      <c r="P58" s="226">
        <v>1105662.2220000001</v>
      </c>
      <c r="Q58" s="226">
        <v>336386.77206007164</v>
      </c>
      <c r="R58" s="226">
        <v>367452.03593511996</v>
      </c>
      <c r="S58" s="226">
        <v>35541399.961692721</v>
      </c>
      <c r="T58" s="165"/>
      <c r="U58" s="25"/>
      <c r="V58" s="303"/>
      <c r="W58" s="302"/>
    </row>
    <row r="59" spans="1:23" ht="12.6" customHeight="1" x14ac:dyDescent="0.2">
      <c r="B59" s="10"/>
      <c r="C59" s="10"/>
      <c r="D59" s="10"/>
      <c r="E59" s="10"/>
      <c r="F59" s="10"/>
      <c r="G59" s="10"/>
      <c r="H59" s="10"/>
      <c r="I59" s="10"/>
      <c r="J59" s="10"/>
      <c r="K59" s="10"/>
      <c r="L59" s="10"/>
      <c r="M59" s="10"/>
      <c r="N59" s="10"/>
      <c r="O59" s="10"/>
      <c r="P59" s="10"/>
      <c r="Q59" s="10"/>
      <c r="R59" s="10"/>
      <c r="S59" s="10"/>
      <c r="T59" s="10"/>
      <c r="U59" s="12"/>
      <c r="V59" s="12"/>
    </row>
    <row r="60" spans="1:23" x14ac:dyDescent="0.2">
      <c r="C60" s="12"/>
      <c r="D60" s="12"/>
      <c r="E60" s="12"/>
      <c r="F60" s="12"/>
      <c r="G60" s="12"/>
      <c r="H60" s="12"/>
      <c r="I60" s="12"/>
      <c r="J60" s="12"/>
      <c r="K60" s="12"/>
      <c r="L60" s="12"/>
      <c r="M60" s="12"/>
      <c r="N60" s="12"/>
      <c r="O60" s="12"/>
      <c r="P60" s="12"/>
      <c r="Q60" s="12"/>
      <c r="R60" s="12"/>
      <c r="S60" s="12"/>
      <c r="T60" s="12"/>
      <c r="U60" s="12"/>
      <c r="V60" s="12"/>
      <c r="W60" s="30"/>
    </row>
    <row r="61" spans="1:23" x14ac:dyDescent="0.2">
      <c r="E61" s="12"/>
      <c r="F61" s="12"/>
      <c r="G61" s="12"/>
      <c r="H61" s="12"/>
      <c r="I61" s="12"/>
      <c r="J61" s="12"/>
      <c r="K61" s="12"/>
      <c r="L61" s="12"/>
      <c r="M61" s="12"/>
      <c r="N61" s="12"/>
      <c r="O61" s="12"/>
      <c r="P61" s="12"/>
      <c r="Q61" s="12"/>
      <c r="R61" s="12"/>
      <c r="S61" s="12"/>
      <c r="T61" s="12"/>
      <c r="U61" s="12"/>
    </row>
    <row r="62" spans="1:23" x14ac:dyDescent="0.2">
      <c r="C62" s="30"/>
      <c r="D62" s="30"/>
      <c r="V62" s="30"/>
    </row>
    <row r="63" spans="1:23" x14ac:dyDescent="0.2">
      <c r="E63" s="30"/>
      <c r="F63" s="30"/>
      <c r="G63" s="30"/>
      <c r="H63" s="30"/>
      <c r="I63" s="30"/>
      <c r="J63" s="30"/>
      <c r="K63" s="30"/>
      <c r="L63" s="30"/>
      <c r="M63" s="30"/>
      <c r="N63" s="30"/>
      <c r="O63" s="30"/>
      <c r="P63" s="30"/>
      <c r="Q63" s="30"/>
      <c r="R63" s="30"/>
      <c r="S63" s="30"/>
      <c r="T63" s="30"/>
      <c r="U63" s="30"/>
    </row>
  </sheetData>
  <phoneticPr fontId="0" type="noConversion"/>
  <hyperlinks>
    <hyperlink ref="C3" r:id="rId1" display="https://www.uka.se/statistik--analys/hogskolan-i-siffror.html" xr:uid="{24090133-7B00-475A-ADD9-D0DDCF1D5755}"/>
  </hyperlinks>
  <pageMargins left="0.78740157480314965" right="0.39370078740157483" top="0.59055118110236227" bottom="0.51181102362204722" header="0.51181102362204722" footer="0.51181102362204722"/>
  <pageSetup paperSize="9" scale="86" firstPageNumber="9" orientation="portrait" useFirstPageNumber="1" r:id="rId2"/>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Blad19"/>
  <dimension ref="A1:M110"/>
  <sheetViews>
    <sheetView zoomScaleNormal="100" zoomScaleSheetLayoutView="100" workbookViewId="0"/>
  </sheetViews>
  <sheetFormatPr defaultColWidth="8.85546875" defaultRowHeight="11.25" x14ac:dyDescent="0.2"/>
  <cols>
    <col min="1" max="1" width="32.85546875" style="1" customWidth="1"/>
    <col min="2" max="2" width="11.7109375" style="1" customWidth="1"/>
    <col min="3" max="9" width="8.85546875" style="1"/>
    <col min="10" max="10" width="14.42578125" style="1" customWidth="1"/>
    <col min="11" max="12" width="14.42578125" style="14" customWidth="1"/>
    <col min="13" max="16384" width="8.85546875" style="1"/>
  </cols>
  <sheetData>
    <row r="1" spans="1:13" s="21" customFormat="1" ht="38.450000000000003" customHeight="1" x14ac:dyDescent="0.2">
      <c r="A1" s="171" t="s">
        <v>228</v>
      </c>
      <c r="B1" s="27"/>
      <c r="C1" s="27"/>
      <c r="I1" s="9"/>
      <c r="K1" s="261"/>
      <c r="L1" s="261"/>
    </row>
    <row r="2" spans="1:13" s="21" customFormat="1" ht="15" hidden="1" customHeight="1" x14ac:dyDescent="0.2">
      <c r="K2" s="261"/>
      <c r="L2" s="261"/>
    </row>
    <row r="3" spans="1:13" ht="15.6" customHeight="1" x14ac:dyDescent="0.2"/>
    <row r="4" spans="1:13" s="8" customFormat="1" ht="15.6" customHeight="1" x14ac:dyDescent="0.2">
      <c r="A4" s="73"/>
      <c r="B4" s="74"/>
      <c r="C4" s="343" t="s">
        <v>138</v>
      </c>
      <c r="D4" s="344"/>
      <c r="E4" s="344"/>
      <c r="F4" s="344"/>
      <c r="G4" s="344"/>
      <c r="H4" s="344"/>
      <c r="I4" s="345"/>
      <c r="J4" s="255"/>
      <c r="K4" s="14"/>
      <c r="L4" s="14"/>
    </row>
    <row r="5" spans="1:13" s="8" customFormat="1" ht="94.5" customHeight="1" x14ac:dyDescent="0.2">
      <c r="A5" s="75"/>
      <c r="B5" s="76" t="s">
        <v>90</v>
      </c>
      <c r="C5" s="77" t="s">
        <v>91</v>
      </c>
      <c r="D5" s="78" t="s">
        <v>92</v>
      </c>
      <c r="E5" s="77" t="s">
        <v>61</v>
      </c>
      <c r="F5" s="79" t="s">
        <v>1</v>
      </c>
      <c r="G5" s="78" t="s">
        <v>93</v>
      </c>
      <c r="H5" s="79" t="s">
        <v>94</v>
      </c>
      <c r="I5" s="78" t="s">
        <v>95</v>
      </c>
      <c r="J5" s="256" t="s">
        <v>96</v>
      </c>
      <c r="K5" s="262"/>
      <c r="L5" s="262"/>
    </row>
    <row r="6" spans="1:13" s="18" customFormat="1" ht="12.6" customHeight="1" x14ac:dyDescent="0.2">
      <c r="A6" s="93" t="s">
        <v>42</v>
      </c>
      <c r="B6" s="94"/>
      <c r="C6" s="95"/>
      <c r="D6" s="95"/>
      <c r="E6" s="95"/>
      <c r="F6" s="95"/>
      <c r="G6" s="95"/>
      <c r="H6" s="95"/>
      <c r="I6" s="95"/>
      <c r="J6" s="257"/>
      <c r="K6" s="14"/>
      <c r="L6" s="14"/>
    </row>
    <row r="7" spans="1:13" s="8" customFormat="1" ht="12.6" customHeight="1" x14ac:dyDescent="0.2">
      <c r="A7" s="40" t="s">
        <v>4</v>
      </c>
      <c r="B7" s="162">
        <v>119019</v>
      </c>
      <c r="C7" s="10">
        <v>9717</v>
      </c>
      <c r="D7" s="10">
        <v>6530</v>
      </c>
      <c r="E7" s="10"/>
      <c r="F7" s="10"/>
      <c r="G7" s="10">
        <v>601</v>
      </c>
      <c r="H7" s="10">
        <v>9351</v>
      </c>
      <c r="I7" s="10">
        <v>26199</v>
      </c>
      <c r="J7" s="163">
        <v>145218</v>
      </c>
      <c r="K7" s="254"/>
      <c r="L7" s="254"/>
    </row>
    <row r="8" spans="1:13" s="8" customFormat="1" ht="12.6" customHeight="1" x14ac:dyDescent="0.2">
      <c r="A8" s="40" t="s">
        <v>5</v>
      </c>
      <c r="B8" s="162">
        <v>121099</v>
      </c>
      <c r="C8" s="10">
        <v>17683</v>
      </c>
      <c r="D8" s="10">
        <v>8392</v>
      </c>
      <c r="E8" s="10">
        <v>144</v>
      </c>
      <c r="F8" s="10">
        <v>995</v>
      </c>
      <c r="G8" s="10">
        <v>8844</v>
      </c>
      <c r="H8" s="10">
        <v>585</v>
      </c>
      <c r="I8" s="10">
        <v>36643</v>
      </c>
      <c r="J8" s="163">
        <v>157742</v>
      </c>
      <c r="K8" s="254"/>
      <c r="L8" s="254"/>
    </row>
    <row r="9" spans="1:13" s="8" customFormat="1" ht="12.6" customHeight="1" x14ac:dyDescent="0.2">
      <c r="A9" s="40" t="s">
        <v>6</v>
      </c>
      <c r="B9" s="164">
        <v>40744</v>
      </c>
      <c r="C9" s="13">
        <v>6604</v>
      </c>
      <c r="D9" s="13">
        <v>3313.5</v>
      </c>
      <c r="E9" s="13">
        <v>0</v>
      </c>
      <c r="F9" s="13">
        <v>11363.788</v>
      </c>
      <c r="G9" s="13"/>
      <c r="H9" s="13"/>
      <c r="I9" s="13">
        <v>21281</v>
      </c>
      <c r="J9" s="163">
        <v>62025</v>
      </c>
      <c r="K9" s="254"/>
      <c r="L9" s="254"/>
    </row>
    <row r="10" spans="1:13" s="8" customFormat="1" ht="12.6" customHeight="1" x14ac:dyDescent="0.2">
      <c r="A10" s="40" t="s">
        <v>7</v>
      </c>
      <c r="B10" s="162">
        <v>42870</v>
      </c>
      <c r="C10" s="10">
        <v>3119</v>
      </c>
      <c r="D10" s="10">
        <v>2478</v>
      </c>
      <c r="E10" s="10"/>
      <c r="F10" s="10"/>
      <c r="G10" s="10"/>
      <c r="H10" s="10">
        <v>11779</v>
      </c>
      <c r="I10" s="10">
        <v>17377</v>
      </c>
      <c r="J10" s="163">
        <v>60247</v>
      </c>
      <c r="K10" s="254"/>
      <c r="L10" s="254"/>
    </row>
    <row r="11" spans="1:13" s="18" customFormat="1" ht="12.6" customHeight="1" x14ac:dyDescent="0.2">
      <c r="A11" s="40" t="s">
        <v>8</v>
      </c>
      <c r="B11" s="162">
        <v>23954</v>
      </c>
      <c r="C11" s="10">
        <v>4745</v>
      </c>
      <c r="D11" s="10">
        <v>1552</v>
      </c>
      <c r="E11" s="10"/>
      <c r="F11" s="10">
        <v>2898</v>
      </c>
      <c r="G11" s="10"/>
      <c r="H11" s="10"/>
      <c r="I11" s="10">
        <v>9194</v>
      </c>
      <c r="J11" s="163">
        <v>33148</v>
      </c>
      <c r="K11" s="254"/>
      <c r="L11" s="254"/>
    </row>
    <row r="12" spans="1:13" s="8" customFormat="1" ht="12.6" customHeight="1" x14ac:dyDescent="0.2">
      <c r="A12" s="40" t="s">
        <v>9</v>
      </c>
      <c r="B12" s="164">
        <v>31891</v>
      </c>
      <c r="C12" s="13">
        <v>2362</v>
      </c>
      <c r="D12" s="13">
        <v>4032</v>
      </c>
      <c r="E12" s="13"/>
      <c r="F12" s="13"/>
      <c r="G12" s="13"/>
      <c r="H12" s="13"/>
      <c r="I12" s="13">
        <v>6394</v>
      </c>
      <c r="J12" s="163">
        <v>38285</v>
      </c>
      <c r="K12" s="254"/>
      <c r="L12" s="254"/>
    </row>
    <row r="13" spans="1:13" s="8" customFormat="1" ht="12.6" customHeight="1" x14ac:dyDescent="0.2">
      <c r="A13" s="40" t="s">
        <v>10</v>
      </c>
      <c r="B13" s="162">
        <v>33435</v>
      </c>
      <c r="C13" s="10">
        <v>3958</v>
      </c>
      <c r="D13" s="10">
        <v>1539</v>
      </c>
      <c r="E13" s="10"/>
      <c r="F13" s="10">
        <v>2600</v>
      </c>
      <c r="G13" s="10"/>
      <c r="H13" s="10"/>
      <c r="I13" s="10">
        <v>8096</v>
      </c>
      <c r="J13" s="163">
        <v>41532</v>
      </c>
      <c r="K13" s="254"/>
      <c r="L13" s="254"/>
    </row>
    <row r="14" spans="1:13" s="18" customFormat="1" ht="12.6" customHeight="1" x14ac:dyDescent="0.2">
      <c r="A14" s="40" t="s">
        <v>11</v>
      </c>
      <c r="B14" s="162">
        <v>140027.81501999998</v>
      </c>
      <c r="C14" s="10">
        <v>5037.5</v>
      </c>
      <c r="D14" s="10">
        <v>6307</v>
      </c>
      <c r="E14" s="10"/>
      <c r="F14" s="10"/>
      <c r="G14" s="10"/>
      <c r="H14" s="10">
        <v>6622.2609899999998</v>
      </c>
      <c r="I14" s="10">
        <v>17967.21099</v>
      </c>
      <c r="J14" s="163">
        <v>157995.02600999997</v>
      </c>
      <c r="K14" s="254"/>
      <c r="L14" s="254"/>
      <c r="M14" s="301"/>
    </row>
    <row r="15" spans="1:13" s="19" customFormat="1" ht="12.6" customHeight="1" x14ac:dyDescent="0.2">
      <c r="A15" s="40" t="s">
        <v>14</v>
      </c>
      <c r="B15" s="162">
        <v>93231.930300000007</v>
      </c>
      <c r="C15" s="10">
        <v>2880</v>
      </c>
      <c r="D15" s="10">
        <v>3983.5</v>
      </c>
      <c r="E15" s="10">
        <v>860</v>
      </c>
      <c r="F15" s="10">
        <v>2615</v>
      </c>
      <c r="G15" s="10">
        <v>484.5</v>
      </c>
      <c r="H15" s="10"/>
      <c r="I15" s="10">
        <v>10823</v>
      </c>
      <c r="J15" s="163">
        <v>104054.93030000001</v>
      </c>
      <c r="K15" s="254"/>
      <c r="L15" s="254"/>
    </row>
    <row r="16" spans="1:13" s="16" customFormat="1" ht="12.6" customHeight="1" x14ac:dyDescent="0.2">
      <c r="A16" s="40" t="s">
        <v>12</v>
      </c>
      <c r="B16" s="164">
        <f>7187.38552-I16</f>
        <v>5687.3855199999998</v>
      </c>
      <c r="C16" s="11">
        <v>1030</v>
      </c>
      <c r="D16" s="11">
        <v>470</v>
      </c>
      <c r="E16" s="11"/>
      <c r="F16" s="11"/>
      <c r="G16" s="11"/>
      <c r="H16" s="11"/>
      <c r="I16" s="11">
        <f>SUM(C16:H16)</f>
        <v>1500</v>
      </c>
      <c r="J16" s="264">
        <v>7187.3855200000007</v>
      </c>
      <c r="K16" s="254"/>
      <c r="L16" s="254"/>
    </row>
    <row r="17" spans="1:12" s="8" customFormat="1" ht="12.6" customHeight="1" x14ac:dyDescent="0.2">
      <c r="A17" s="40" t="s">
        <v>26</v>
      </c>
      <c r="B17" s="164">
        <v>12015</v>
      </c>
      <c r="C17" s="13"/>
      <c r="D17" s="13"/>
      <c r="E17" s="13"/>
      <c r="F17" s="13"/>
      <c r="G17" s="13"/>
      <c r="H17" s="13"/>
      <c r="I17" s="13"/>
      <c r="J17" s="264">
        <v>12015</v>
      </c>
      <c r="K17" s="254"/>
      <c r="L17" s="254"/>
    </row>
    <row r="18" spans="1:12" s="18" customFormat="1" ht="12.6" customHeight="1" x14ac:dyDescent="0.2">
      <c r="A18" s="40" t="s">
        <v>97</v>
      </c>
      <c r="B18" s="164">
        <v>13921</v>
      </c>
      <c r="C18" s="11">
        <v>2114</v>
      </c>
      <c r="D18" s="11">
        <v>3784</v>
      </c>
      <c r="E18" s="11"/>
      <c r="F18" s="11">
        <v>489</v>
      </c>
      <c r="G18" s="11"/>
      <c r="H18" s="11"/>
      <c r="I18" s="11">
        <v>6387</v>
      </c>
      <c r="J18" s="264">
        <v>20308</v>
      </c>
      <c r="K18" s="254"/>
      <c r="L18" s="254"/>
    </row>
    <row r="19" spans="1:12" s="16" customFormat="1" ht="12.6" customHeight="1" x14ac:dyDescent="0.2">
      <c r="A19" s="40" t="s">
        <v>34</v>
      </c>
      <c r="B19" s="164">
        <v>956</v>
      </c>
      <c r="C19" s="13">
        <v>115</v>
      </c>
      <c r="D19" s="13">
        <v>182</v>
      </c>
      <c r="E19" s="13"/>
      <c r="F19" s="13"/>
      <c r="G19" s="13"/>
      <c r="H19" s="13"/>
      <c r="I19" s="13">
        <v>297</v>
      </c>
      <c r="J19" s="264">
        <v>1253</v>
      </c>
      <c r="K19" s="254"/>
      <c r="L19" s="254"/>
    </row>
    <row r="20" spans="1:12" s="8" customFormat="1" ht="12.6" customHeight="1" x14ac:dyDescent="0.2">
      <c r="A20" s="40" t="s">
        <v>73</v>
      </c>
      <c r="B20" s="164">
        <v>39402</v>
      </c>
      <c r="C20" s="11">
        <v>3805</v>
      </c>
      <c r="D20" s="11">
        <v>3038</v>
      </c>
      <c r="E20" s="11"/>
      <c r="F20" s="11"/>
      <c r="G20" s="11"/>
      <c r="H20" s="11"/>
      <c r="I20" s="11">
        <v>6843</v>
      </c>
      <c r="J20" s="264">
        <v>46245</v>
      </c>
      <c r="K20" s="254"/>
      <c r="L20" s="254"/>
    </row>
    <row r="21" spans="1:12" s="8" customFormat="1" ht="12.6" customHeight="1" x14ac:dyDescent="0.2">
      <c r="A21" s="40" t="s">
        <v>35</v>
      </c>
      <c r="B21" s="164">
        <v>2842</v>
      </c>
      <c r="C21" s="13">
        <v>396</v>
      </c>
      <c r="D21" s="13">
        <v>625</v>
      </c>
      <c r="E21" s="13"/>
      <c r="F21" s="13"/>
      <c r="G21" s="13"/>
      <c r="H21" s="13"/>
      <c r="I21" s="13">
        <v>1021</v>
      </c>
      <c r="J21" s="264">
        <v>3863</v>
      </c>
      <c r="K21" s="254"/>
      <c r="L21" s="254"/>
    </row>
    <row r="22" spans="1:12" s="8" customFormat="1" ht="12.6" customHeight="1" x14ac:dyDescent="0.2">
      <c r="A22" s="40" t="s">
        <v>44</v>
      </c>
      <c r="B22" s="164">
        <v>2420</v>
      </c>
      <c r="C22" s="13">
        <v>391</v>
      </c>
      <c r="D22" s="13"/>
      <c r="E22" s="13"/>
      <c r="F22" s="13"/>
      <c r="G22" s="13"/>
      <c r="H22" s="13"/>
      <c r="I22" s="13">
        <v>391</v>
      </c>
      <c r="J22" s="264">
        <v>2811</v>
      </c>
      <c r="K22" s="254"/>
      <c r="L22" s="254"/>
    </row>
    <row r="23" spans="1:12" s="19" customFormat="1" ht="12.6" customHeight="1" x14ac:dyDescent="0.2">
      <c r="A23" s="40" t="s">
        <v>142</v>
      </c>
      <c r="B23" s="164">
        <v>16656.587739999999</v>
      </c>
      <c r="C23" s="11">
        <v>1030</v>
      </c>
      <c r="D23" s="11">
        <v>427.25</v>
      </c>
      <c r="E23" s="11"/>
      <c r="F23" s="11"/>
      <c r="G23" s="11"/>
      <c r="H23" s="11"/>
      <c r="I23" s="11">
        <v>1457.25</v>
      </c>
      <c r="J23" s="264">
        <v>18113.837739999999</v>
      </c>
      <c r="K23" s="254"/>
      <c r="L23" s="254"/>
    </row>
    <row r="24" spans="1:12" s="8" customFormat="1" ht="12.6" customHeight="1" x14ac:dyDescent="0.2">
      <c r="A24" s="40" t="s">
        <v>205</v>
      </c>
      <c r="B24" s="164">
        <f>9925-I24</f>
        <v>7666</v>
      </c>
      <c r="C24" s="11">
        <v>1485</v>
      </c>
      <c r="D24" s="11">
        <v>774</v>
      </c>
      <c r="E24" s="11"/>
      <c r="F24" s="11"/>
      <c r="G24" s="11"/>
      <c r="H24" s="11"/>
      <c r="I24" s="11">
        <f>SUM(C24:H24)</f>
        <v>2259</v>
      </c>
      <c r="J24" s="264">
        <v>9925</v>
      </c>
      <c r="K24" s="254"/>
      <c r="L24" s="254"/>
    </row>
    <row r="25" spans="1:12" s="18" customFormat="1" ht="12.6" customHeight="1" x14ac:dyDescent="0.2">
      <c r="A25" s="96" t="s">
        <v>134</v>
      </c>
      <c r="B25" s="153"/>
      <c r="C25" s="154"/>
      <c r="D25" s="154"/>
      <c r="E25" s="154"/>
      <c r="F25" s="154"/>
      <c r="G25" s="154"/>
      <c r="H25" s="154"/>
      <c r="I25" s="154"/>
      <c r="J25" s="258"/>
      <c r="K25" s="254"/>
      <c r="L25" s="254"/>
    </row>
    <row r="26" spans="1:12" s="19" customFormat="1" ht="12.6" customHeight="1" x14ac:dyDescent="0.2">
      <c r="A26" s="40" t="s">
        <v>39</v>
      </c>
      <c r="B26" s="162">
        <v>21977</v>
      </c>
      <c r="C26" s="10">
        <v>861</v>
      </c>
      <c r="D26" s="10">
        <v>2001</v>
      </c>
      <c r="E26" s="10"/>
      <c r="F26" s="10"/>
      <c r="G26" s="10"/>
      <c r="H26" s="10"/>
      <c r="I26" s="10">
        <v>2862</v>
      </c>
      <c r="J26" s="163">
        <v>24839</v>
      </c>
      <c r="K26" s="254"/>
      <c r="L26" s="254"/>
    </row>
    <row r="27" spans="1:12" s="8" customFormat="1" ht="12.6" customHeight="1" x14ac:dyDescent="0.2">
      <c r="A27" s="40" t="s">
        <v>55</v>
      </c>
      <c r="B27" s="164">
        <v>268</v>
      </c>
      <c r="C27" s="13">
        <v>210</v>
      </c>
      <c r="D27" s="13"/>
      <c r="E27" s="13">
        <v>315</v>
      </c>
      <c r="F27" s="13"/>
      <c r="G27" s="13"/>
      <c r="H27" s="13"/>
      <c r="I27" s="13">
        <v>525</v>
      </c>
      <c r="J27" s="163">
        <v>793</v>
      </c>
      <c r="K27" s="254"/>
      <c r="L27" s="254"/>
    </row>
    <row r="28" spans="1:12" s="8" customFormat="1" ht="12.6" customHeight="1" x14ac:dyDescent="0.2">
      <c r="A28" s="40" t="s">
        <v>50</v>
      </c>
      <c r="B28" s="242"/>
      <c r="C28" s="18"/>
      <c r="D28" s="18">
        <v>97</v>
      </c>
      <c r="E28" s="18"/>
      <c r="F28" s="18"/>
      <c r="G28" s="18"/>
      <c r="H28" s="18"/>
      <c r="I28" s="18">
        <f>SUM(C28:H28)</f>
        <v>97</v>
      </c>
      <c r="J28" s="163">
        <v>97</v>
      </c>
      <c r="K28" s="254"/>
      <c r="L28" s="254"/>
    </row>
    <row r="29" spans="1:12" s="19" customFormat="1" ht="12.6" customHeight="1" x14ac:dyDescent="0.2">
      <c r="A29" s="40" t="s">
        <v>15</v>
      </c>
      <c r="B29" s="164">
        <v>3354</v>
      </c>
      <c r="C29" s="11">
        <v>259</v>
      </c>
      <c r="D29" s="11">
        <v>375</v>
      </c>
      <c r="E29" s="11"/>
      <c r="F29" s="11"/>
      <c r="G29" s="11"/>
      <c r="H29" s="11">
        <v>340</v>
      </c>
      <c r="I29" s="11">
        <v>974</v>
      </c>
      <c r="J29" s="163">
        <v>4328</v>
      </c>
      <c r="K29" s="254"/>
      <c r="L29" s="254"/>
    </row>
    <row r="30" spans="1:12" s="19" customFormat="1" ht="12.6" customHeight="1" x14ac:dyDescent="0.2">
      <c r="A30" s="40" t="s">
        <v>16</v>
      </c>
      <c r="B30" s="164">
        <v>9767</v>
      </c>
      <c r="C30" s="11">
        <v>695</v>
      </c>
      <c r="D30" s="11">
        <v>1020</v>
      </c>
      <c r="E30" s="11"/>
      <c r="F30" s="11"/>
      <c r="G30" s="11">
        <v>447</v>
      </c>
      <c r="H30" s="11"/>
      <c r="I30" s="11">
        <v>2162</v>
      </c>
      <c r="J30" s="163">
        <v>11929</v>
      </c>
      <c r="K30" s="254"/>
      <c r="L30" s="254"/>
    </row>
    <row r="31" spans="1:12" s="18" customFormat="1" ht="12.6" customHeight="1" x14ac:dyDescent="0.2">
      <c r="A31" s="40" t="s">
        <v>33</v>
      </c>
      <c r="B31" s="164">
        <v>3647</v>
      </c>
      <c r="C31" s="11">
        <v>661</v>
      </c>
      <c r="D31" s="11">
        <v>323</v>
      </c>
      <c r="E31" s="11"/>
      <c r="F31" s="11"/>
      <c r="G31" s="11"/>
      <c r="H31" s="11"/>
      <c r="I31" s="11">
        <v>984</v>
      </c>
      <c r="J31" s="163">
        <v>4631</v>
      </c>
      <c r="K31" s="254"/>
      <c r="L31" s="254"/>
    </row>
    <row r="32" spans="1:12" s="16" customFormat="1" ht="12.6" customHeight="1" x14ac:dyDescent="0.2">
      <c r="A32" s="40" t="s">
        <v>17</v>
      </c>
      <c r="B32" s="164">
        <f>37875-I32</f>
        <v>34028</v>
      </c>
      <c r="C32" s="13">
        <v>1807</v>
      </c>
      <c r="D32" s="13">
        <v>2040</v>
      </c>
      <c r="E32" s="13"/>
      <c r="F32" s="13"/>
      <c r="G32" s="13"/>
      <c r="H32" s="13"/>
      <c r="I32" s="13">
        <f>C32+D32</f>
        <v>3847</v>
      </c>
      <c r="J32" s="163">
        <v>37875</v>
      </c>
      <c r="K32" s="254"/>
      <c r="L32" s="254"/>
    </row>
    <row r="33" spans="1:12" s="19" customFormat="1" ht="12.6" customHeight="1" x14ac:dyDescent="0.2">
      <c r="A33" s="40" t="s">
        <v>18</v>
      </c>
      <c r="B33" s="162">
        <v>4475</v>
      </c>
      <c r="C33" s="10">
        <v>398</v>
      </c>
      <c r="D33" s="10">
        <v>457</v>
      </c>
      <c r="E33" s="10"/>
      <c r="F33" s="10"/>
      <c r="G33" s="10"/>
      <c r="H33" s="10"/>
      <c r="I33" s="10">
        <v>855</v>
      </c>
      <c r="J33" s="163">
        <v>5330</v>
      </c>
      <c r="K33" s="254"/>
      <c r="L33" s="254"/>
    </row>
    <row r="34" spans="1:12" s="8" customFormat="1" ht="12.6" customHeight="1" x14ac:dyDescent="0.2">
      <c r="A34" s="40" t="s">
        <v>19</v>
      </c>
      <c r="B34" s="162">
        <v>18231</v>
      </c>
      <c r="C34" s="10">
        <v>1186</v>
      </c>
      <c r="D34" s="10">
        <v>1276</v>
      </c>
      <c r="E34" s="10"/>
      <c r="F34" s="10"/>
      <c r="G34" s="10"/>
      <c r="H34" s="10"/>
      <c r="I34" s="10">
        <v>2462</v>
      </c>
      <c r="J34" s="163">
        <v>20693</v>
      </c>
      <c r="K34" s="254"/>
      <c r="L34" s="254"/>
    </row>
    <row r="35" spans="1:12" s="19" customFormat="1" ht="12.6" customHeight="1" x14ac:dyDescent="0.2">
      <c r="A35" s="40" t="s">
        <v>51</v>
      </c>
      <c r="B35" s="164">
        <v>15536.802220000001</v>
      </c>
      <c r="C35" s="11">
        <v>1022.5</v>
      </c>
      <c r="D35" s="11">
        <v>514.29999999999995</v>
      </c>
      <c r="E35" s="11"/>
      <c r="F35" s="11"/>
      <c r="G35" s="11"/>
      <c r="H35" s="11"/>
      <c r="I35" s="11">
        <v>1536.8</v>
      </c>
      <c r="J35" s="163">
        <v>17073.602220000001</v>
      </c>
      <c r="K35" s="254"/>
      <c r="L35" s="254"/>
    </row>
    <row r="36" spans="1:12" s="19" customFormat="1" ht="12.6" customHeight="1" x14ac:dyDescent="0.2">
      <c r="A36" s="40" t="s">
        <v>137</v>
      </c>
      <c r="B36" s="162">
        <v>41530</v>
      </c>
      <c r="C36" s="10">
        <v>2910</v>
      </c>
      <c r="D36" s="10">
        <v>3156</v>
      </c>
      <c r="E36" s="10"/>
      <c r="F36" s="10"/>
      <c r="G36" s="10"/>
      <c r="H36" s="10"/>
      <c r="I36" s="10">
        <v>6066</v>
      </c>
      <c r="J36" s="163">
        <v>47596</v>
      </c>
      <c r="K36" s="254"/>
      <c r="L36" s="254"/>
    </row>
    <row r="37" spans="1:12" s="8" customFormat="1" ht="12.6" customHeight="1" x14ac:dyDescent="0.2">
      <c r="A37" s="40" t="s">
        <v>20</v>
      </c>
      <c r="B37" s="162">
        <v>2807</v>
      </c>
      <c r="C37" s="10">
        <v>353</v>
      </c>
      <c r="D37" s="10">
        <v>205</v>
      </c>
      <c r="E37" s="10"/>
      <c r="F37" s="10"/>
      <c r="G37" s="10"/>
      <c r="H37" s="10"/>
      <c r="I37" s="10">
        <v>558</v>
      </c>
      <c r="J37" s="163">
        <v>3365</v>
      </c>
      <c r="K37" s="254"/>
      <c r="L37" s="254"/>
    </row>
    <row r="38" spans="1:12" s="8" customFormat="1" ht="12.6" customHeight="1" x14ac:dyDescent="0.2">
      <c r="A38" s="97" t="s">
        <v>135</v>
      </c>
      <c r="B38" s="153"/>
      <c r="C38" s="154"/>
      <c r="D38" s="154"/>
      <c r="E38" s="154"/>
      <c r="F38" s="154"/>
      <c r="G38" s="154"/>
      <c r="H38" s="154"/>
      <c r="I38" s="154"/>
      <c r="J38" s="258"/>
      <c r="K38" s="254"/>
      <c r="L38" s="254"/>
    </row>
    <row r="39" spans="1:12" s="8" customFormat="1" ht="12.6" customHeight="1" x14ac:dyDescent="0.2">
      <c r="A39" s="40" t="s">
        <v>70</v>
      </c>
      <c r="B39" s="164"/>
      <c r="C39" s="13"/>
      <c r="D39" s="13"/>
      <c r="E39" s="13"/>
      <c r="F39" s="13"/>
      <c r="G39" s="13"/>
      <c r="H39" s="13"/>
      <c r="I39" s="13"/>
      <c r="J39" s="163"/>
      <c r="K39" s="254"/>
      <c r="L39" s="254"/>
    </row>
    <row r="40" spans="1:12" s="19" customFormat="1" ht="12.6" customHeight="1" x14ac:dyDescent="0.2">
      <c r="A40" s="40" t="s">
        <v>22</v>
      </c>
      <c r="B40" s="164">
        <f>3041-I40</f>
        <v>2493</v>
      </c>
      <c r="C40" s="11"/>
      <c r="D40" s="11">
        <v>548</v>
      </c>
      <c r="E40" s="11"/>
      <c r="F40" s="11"/>
      <c r="G40" s="11"/>
      <c r="H40" s="11"/>
      <c r="I40" s="11">
        <f>SUM(C40:H40)</f>
        <v>548</v>
      </c>
      <c r="J40" s="163">
        <v>3041</v>
      </c>
      <c r="K40" s="254"/>
      <c r="L40" s="254"/>
    </row>
    <row r="41" spans="1:12" s="8" customFormat="1" ht="12.6" customHeight="1" x14ac:dyDescent="0.2">
      <c r="A41" s="40" t="s">
        <v>23</v>
      </c>
      <c r="B41" s="162"/>
      <c r="C41" s="10"/>
      <c r="D41" s="10"/>
      <c r="E41" s="10"/>
      <c r="F41" s="10"/>
      <c r="G41" s="10"/>
      <c r="H41" s="10"/>
      <c r="I41" s="10"/>
      <c r="J41" s="163"/>
      <c r="K41" s="254"/>
      <c r="L41" s="254"/>
    </row>
    <row r="42" spans="1:12" s="18" customFormat="1" ht="12.6" customHeight="1" x14ac:dyDescent="0.2">
      <c r="A42" s="40" t="s">
        <v>68</v>
      </c>
      <c r="B42" s="164"/>
      <c r="C42" s="11"/>
      <c r="D42" s="11">
        <v>810</v>
      </c>
      <c r="E42" s="11"/>
      <c r="F42" s="11"/>
      <c r="G42" s="11"/>
      <c r="H42" s="11"/>
      <c r="I42" s="11">
        <v>810</v>
      </c>
      <c r="J42" s="163">
        <v>810</v>
      </c>
      <c r="K42" s="254"/>
      <c r="L42" s="254"/>
    </row>
    <row r="43" spans="1:12" s="16" customFormat="1" ht="12.6" customHeight="1" x14ac:dyDescent="0.2">
      <c r="A43" s="40" t="s">
        <v>78</v>
      </c>
      <c r="B43" s="162"/>
      <c r="C43" s="158"/>
      <c r="D43" s="158">
        <v>1293</v>
      </c>
      <c r="E43" s="158"/>
      <c r="F43" s="158"/>
      <c r="G43" s="158"/>
      <c r="H43" s="158"/>
      <c r="I43" s="158">
        <v>1293</v>
      </c>
      <c r="J43" s="163">
        <v>1293</v>
      </c>
      <c r="K43" s="254"/>
      <c r="L43" s="254"/>
    </row>
    <row r="44" spans="1:12" s="16" customFormat="1" ht="12.6" customHeight="1" x14ac:dyDescent="0.2">
      <c r="A44" s="97" t="s">
        <v>136</v>
      </c>
      <c r="B44" s="153"/>
      <c r="C44" s="154"/>
      <c r="D44" s="154"/>
      <c r="E44" s="154"/>
      <c r="F44" s="154"/>
      <c r="G44" s="154"/>
      <c r="H44" s="154"/>
      <c r="I44" s="154"/>
      <c r="J44" s="259"/>
      <c r="K44" s="254"/>
      <c r="L44" s="254"/>
    </row>
    <row r="45" spans="1:12" s="16" customFormat="1" ht="12.6" customHeight="1" x14ac:dyDescent="0.2">
      <c r="A45" s="40" t="s">
        <v>209</v>
      </c>
      <c r="B45" s="155"/>
      <c r="C45" s="15"/>
      <c r="D45" s="15"/>
      <c r="E45" s="15"/>
      <c r="F45" s="15"/>
      <c r="G45" s="15"/>
      <c r="H45" s="15"/>
      <c r="I45" s="15"/>
      <c r="J45" s="260"/>
      <c r="K45" s="254"/>
      <c r="L45" s="254"/>
    </row>
    <row r="46" spans="1:12" s="8" customFormat="1" ht="12.6" customHeight="1" x14ac:dyDescent="0.2">
      <c r="A46" s="40" t="s">
        <v>143</v>
      </c>
      <c r="B46" s="155"/>
      <c r="C46" s="15"/>
      <c r="D46" s="15"/>
      <c r="E46" s="15"/>
      <c r="F46" s="15"/>
      <c r="G46" s="15"/>
      <c r="H46" s="15"/>
      <c r="I46" s="15"/>
      <c r="J46" s="260"/>
      <c r="K46" s="254"/>
      <c r="L46" s="254"/>
    </row>
    <row r="47" spans="1:12" s="8" customFormat="1" ht="12.6" customHeight="1" x14ac:dyDescent="0.2">
      <c r="A47" s="40" t="s">
        <v>21</v>
      </c>
      <c r="B47" s="162"/>
      <c r="C47" s="10"/>
      <c r="D47" s="10"/>
      <c r="E47" s="10"/>
      <c r="F47" s="10"/>
      <c r="G47" s="10"/>
      <c r="H47" s="10"/>
      <c r="I47" s="10"/>
      <c r="J47" s="163"/>
      <c r="K47" s="254"/>
      <c r="L47" s="254"/>
    </row>
    <row r="48" spans="1:12" s="8" customFormat="1" ht="12.6" customHeight="1" x14ac:dyDescent="0.2">
      <c r="A48" s="40" t="s">
        <v>206</v>
      </c>
      <c r="B48" s="162"/>
      <c r="C48" s="10"/>
      <c r="D48" s="10"/>
      <c r="E48" s="10"/>
      <c r="F48" s="10"/>
      <c r="G48" s="10"/>
      <c r="H48" s="10"/>
      <c r="I48" s="10"/>
      <c r="J48" s="163"/>
      <c r="K48" s="254"/>
      <c r="L48" s="254"/>
    </row>
    <row r="49" spans="1:12" s="8" customFormat="1" ht="12.6" customHeight="1" x14ac:dyDescent="0.2">
      <c r="A49" s="40" t="s">
        <v>27</v>
      </c>
      <c r="B49" s="155"/>
      <c r="C49" s="15"/>
      <c r="D49" s="15"/>
      <c r="E49" s="15"/>
      <c r="F49" s="15"/>
      <c r="G49" s="15"/>
      <c r="H49" s="15"/>
      <c r="I49" s="15"/>
      <c r="J49" s="260"/>
      <c r="K49" s="254"/>
      <c r="L49" s="254"/>
    </row>
    <row r="50" spans="1:12" s="8" customFormat="1" ht="12.6" customHeight="1" x14ac:dyDescent="0.2">
      <c r="A50" s="40" t="s">
        <v>37</v>
      </c>
      <c r="B50" s="155"/>
      <c r="C50" s="15"/>
      <c r="D50" s="15"/>
      <c r="E50" s="15"/>
      <c r="F50" s="15"/>
      <c r="G50" s="15"/>
      <c r="H50" s="15"/>
      <c r="I50" s="15"/>
      <c r="J50" s="260"/>
      <c r="K50" s="254"/>
      <c r="L50" s="254"/>
    </row>
    <row r="51" spans="1:12" s="8" customFormat="1" ht="12.6" customHeight="1" x14ac:dyDescent="0.2">
      <c r="A51" s="40" t="s">
        <v>74</v>
      </c>
      <c r="B51" s="155"/>
      <c r="C51" s="15"/>
      <c r="D51" s="15"/>
      <c r="E51" s="15"/>
      <c r="F51" s="15"/>
      <c r="G51" s="15"/>
      <c r="H51" s="15"/>
      <c r="I51" s="15"/>
      <c r="J51" s="260"/>
      <c r="K51" s="254"/>
      <c r="L51" s="254"/>
    </row>
    <row r="52" spans="1:12" s="8" customFormat="1" ht="12.6" customHeight="1" x14ac:dyDescent="0.2">
      <c r="A52" s="40" t="s">
        <v>63</v>
      </c>
      <c r="B52" s="155"/>
      <c r="C52" s="15"/>
      <c r="D52" s="15"/>
      <c r="E52" s="15"/>
      <c r="F52" s="15"/>
      <c r="G52" s="15"/>
      <c r="H52" s="15"/>
      <c r="I52" s="15"/>
      <c r="J52" s="260"/>
      <c r="K52" s="254"/>
      <c r="L52" s="254"/>
    </row>
    <row r="53" spans="1:12" s="16" customFormat="1" ht="12.6" customHeight="1" x14ac:dyDescent="0.2">
      <c r="A53" s="57" t="s">
        <v>64</v>
      </c>
      <c r="B53" s="155"/>
      <c r="C53" s="15"/>
      <c r="D53" s="15"/>
      <c r="E53" s="15"/>
      <c r="F53" s="15"/>
      <c r="G53" s="15"/>
      <c r="H53" s="15"/>
      <c r="I53" s="15"/>
      <c r="J53" s="260"/>
      <c r="K53" s="254"/>
      <c r="L53" s="254"/>
    </row>
    <row r="54" spans="1:12" s="8" customFormat="1" ht="12.6" customHeight="1" x14ac:dyDescent="0.2">
      <c r="A54" s="40" t="s">
        <v>69</v>
      </c>
      <c r="B54" s="155"/>
      <c r="C54" s="15"/>
      <c r="D54" s="15"/>
      <c r="E54" s="15"/>
      <c r="F54" s="15"/>
      <c r="G54" s="15"/>
      <c r="H54" s="15"/>
      <c r="I54" s="15"/>
      <c r="J54" s="260"/>
      <c r="K54" s="254"/>
      <c r="L54" s="254"/>
    </row>
    <row r="55" spans="1:12" s="8" customFormat="1" ht="18.95" customHeight="1" x14ac:dyDescent="0.2">
      <c r="A55" s="14"/>
      <c r="B55" s="155"/>
      <c r="C55" s="15"/>
      <c r="D55" s="15"/>
      <c r="E55" s="15"/>
      <c r="F55" s="15"/>
      <c r="G55" s="15"/>
      <c r="H55" s="15"/>
      <c r="I55" s="15"/>
      <c r="J55" s="260"/>
      <c r="K55" s="254"/>
      <c r="L55" s="254"/>
    </row>
    <row r="56" spans="1:12" s="8" customFormat="1" ht="12.6" customHeight="1" x14ac:dyDescent="0.2">
      <c r="A56" s="97" t="s">
        <v>28</v>
      </c>
      <c r="B56" s="227">
        <v>905951.52079999994</v>
      </c>
      <c r="C56" s="228">
        <v>76834</v>
      </c>
      <c r="D56" s="228">
        <v>61542.55</v>
      </c>
      <c r="E56" s="228">
        <v>1319</v>
      </c>
      <c r="F56" s="228">
        <v>20960.788</v>
      </c>
      <c r="G56" s="228">
        <v>10376.5</v>
      </c>
      <c r="H56" s="228">
        <v>28677.260989999999</v>
      </c>
      <c r="I56" s="228">
        <v>199709.26098999998</v>
      </c>
      <c r="J56" s="220">
        <v>1105661.7817899999</v>
      </c>
      <c r="K56" s="254"/>
      <c r="L56" s="254"/>
    </row>
    <row r="57" spans="1:12" s="8" customFormat="1" ht="14.1" customHeight="1" x14ac:dyDescent="0.2">
      <c r="D57" s="17"/>
      <c r="K57" s="19"/>
      <c r="L57" s="19"/>
    </row>
    <row r="58" spans="1:12" s="8" customFormat="1" ht="14.1" customHeight="1" x14ac:dyDescent="0.2">
      <c r="K58" s="19"/>
      <c r="L58" s="19"/>
    </row>
    <row r="59" spans="1:12" s="8" customFormat="1" ht="14.1" customHeight="1" x14ac:dyDescent="0.2">
      <c r="K59" s="19"/>
      <c r="L59" s="19"/>
    </row>
    <row r="60" spans="1:12" s="17" customFormat="1" ht="14.1" customHeight="1" x14ac:dyDescent="0.2">
      <c r="K60" s="241"/>
      <c r="L60" s="241"/>
    </row>
    <row r="61" spans="1:12" s="20" customFormat="1" ht="14.1" customHeight="1" x14ac:dyDescent="0.2">
      <c r="K61" s="263"/>
      <c r="L61" s="263"/>
    </row>
    <row r="62" spans="1:12" s="8" customFormat="1" ht="14.1" customHeight="1" x14ac:dyDescent="0.2">
      <c r="K62" s="19"/>
      <c r="L62" s="19"/>
    </row>
    <row r="63" spans="1:12" s="8" customFormat="1" ht="14.1" customHeight="1" x14ac:dyDescent="0.2">
      <c r="K63" s="19"/>
      <c r="L63" s="19"/>
    </row>
    <row r="64" spans="1:12" s="8" customFormat="1" ht="14.1" customHeight="1" x14ac:dyDescent="0.2">
      <c r="K64" s="19"/>
      <c r="L64" s="19"/>
    </row>
    <row r="65" spans="2:12" s="8" customFormat="1" ht="14.1" customHeight="1" x14ac:dyDescent="0.2">
      <c r="K65" s="19"/>
      <c r="L65" s="19"/>
    </row>
    <row r="66" spans="2:12" s="8" customFormat="1" ht="14.1" customHeight="1" x14ac:dyDescent="0.2">
      <c r="C66" s="40"/>
      <c r="K66" s="19"/>
      <c r="L66" s="19"/>
    </row>
    <row r="67" spans="2:12" s="8" customFormat="1" ht="14.1" customHeight="1" x14ac:dyDescent="0.2">
      <c r="B67" s="18"/>
      <c r="C67" s="40"/>
      <c r="K67" s="19"/>
      <c r="L67" s="19"/>
    </row>
    <row r="68" spans="2:12" s="8" customFormat="1" ht="14.1" customHeight="1" x14ac:dyDescent="0.2">
      <c r="B68" s="19"/>
      <c r="C68" s="40"/>
      <c r="K68" s="19"/>
      <c r="L68" s="19"/>
    </row>
    <row r="69" spans="2:12" s="8" customFormat="1" ht="14.1" customHeight="1" x14ac:dyDescent="0.2">
      <c r="C69" s="40"/>
      <c r="K69" s="19"/>
      <c r="L69" s="19"/>
    </row>
    <row r="70" spans="2:12" s="8" customFormat="1" ht="14.1" customHeight="1" x14ac:dyDescent="0.2">
      <c r="C70" s="40"/>
      <c r="K70" s="19"/>
      <c r="L70" s="19"/>
    </row>
    <row r="71" spans="2:12" s="8" customFormat="1" ht="14.1" customHeight="1" x14ac:dyDescent="0.2">
      <c r="B71" s="19"/>
      <c r="C71" s="40"/>
      <c r="K71" s="19"/>
      <c r="L71" s="19"/>
    </row>
    <row r="72" spans="2:12" s="8" customFormat="1" ht="14.1" customHeight="1" x14ac:dyDescent="0.2">
      <c r="C72" s="40"/>
      <c r="K72" s="19"/>
      <c r="L72" s="19"/>
    </row>
    <row r="73" spans="2:12" s="8" customFormat="1" ht="14.1" customHeight="1" x14ac:dyDescent="0.2">
      <c r="C73" s="40"/>
      <c r="K73" s="19"/>
      <c r="L73" s="19"/>
    </row>
    <row r="74" spans="2:12" s="8" customFormat="1" ht="14.1" customHeight="1" x14ac:dyDescent="0.2">
      <c r="C74" s="40"/>
      <c r="K74" s="19"/>
      <c r="L74" s="19"/>
    </row>
    <row r="75" spans="2:12" s="8" customFormat="1" ht="14.1" customHeight="1" x14ac:dyDescent="0.2">
      <c r="C75" s="40"/>
      <c r="K75" s="19"/>
      <c r="L75" s="19"/>
    </row>
    <row r="76" spans="2:12" s="8" customFormat="1" ht="14.1" customHeight="1" x14ac:dyDescent="0.2">
      <c r="B76" s="19"/>
      <c r="C76" s="40"/>
      <c r="K76" s="19"/>
      <c r="L76" s="19"/>
    </row>
    <row r="77" spans="2:12" s="8" customFormat="1" ht="14.1" customHeight="1" x14ac:dyDescent="0.2">
      <c r="C77" s="40"/>
      <c r="K77" s="19"/>
      <c r="L77" s="19"/>
    </row>
    <row r="78" spans="2:12" s="8" customFormat="1" ht="14.1" customHeight="1" x14ac:dyDescent="0.2">
      <c r="B78" s="19"/>
      <c r="C78" s="40"/>
      <c r="K78" s="19"/>
      <c r="L78" s="19"/>
    </row>
    <row r="79" spans="2:12" s="8" customFormat="1" ht="14.1" customHeight="1" x14ac:dyDescent="0.2">
      <c r="B79" s="18"/>
      <c r="C79" s="40"/>
      <c r="K79" s="19"/>
      <c r="L79" s="19"/>
    </row>
    <row r="80" spans="2:12" s="8" customFormat="1" ht="14.1" customHeight="1" x14ac:dyDescent="0.2">
      <c r="B80" s="19"/>
      <c r="C80" s="40"/>
      <c r="K80" s="19"/>
      <c r="L80" s="19"/>
    </row>
    <row r="81" spans="2:12" s="8" customFormat="1" ht="14.1" customHeight="1" x14ac:dyDescent="0.2">
      <c r="B81" s="16"/>
      <c r="C81" s="40"/>
      <c r="K81" s="19"/>
      <c r="L81" s="19"/>
    </row>
    <row r="82" spans="2:12" s="8" customFormat="1" ht="14.1" customHeight="1" x14ac:dyDescent="0.2">
      <c r="C82" s="40"/>
      <c r="K82" s="19"/>
      <c r="L82" s="19"/>
    </row>
    <row r="83" spans="2:12" s="8" customFormat="1" ht="14.1" customHeight="1" x14ac:dyDescent="0.2">
      <c r="C83" s="40"/>
      <c r="D83" s="1"/>
      <c r="E83" s="1"/>
      <c r="F83" s="1"/>
      <c r="G83" s="1"/>
      <c r="H83" s="1"/>
      <c r="I83" s="1"/>
      <c r="J83" s="1"/>
      <c r="K83" s="14"/>
      <c r="L83" s="14"/>
    </row>
    <row r="84" spans="2:12" s="8" customFormat="1" ht="14.1" customHeight="1" x14ac:dyDescent="0.2">
      <c r="B84" s="16"/>
      <c r="C84" s="40"/>
      <c r="D84" s="1"/>
      <c r="E84" s="1"/>
      <c r="F84" s="1"/>
      <c r="G84" s="1"/>
      <c r="H84" s="1"/>
      <c r="I84" s="1"/>
      <c r="J84" s="1"/>
      <c r="K84" s="14"/>
      <c r="L84" s="14"/>
    </row>
    <row r="85" spans="2:12" s="8" customFormat="1" ht="14.1" customHeight="1" x14ac:dyDescent="0.2">
      <c r="C85" s="40"/>
      <c r="D85" s="1"/>
      <c r="E85" s="1"/>
      <c r="F85" s="1"/>
      <c r="G85" s="1"/>
      <c r="H85" s="1"/>
      <c r="I85" s="1"/>
      <c r="J85" s="1"/>
      <c r="K85" s="14"/>
      <c r="L85" s="14"/>
    </row>
    <row r="86" spans="2:12" s="8" customFormat="1" ht="14.1" customHeight="1" x14ac:dyDescent="0.2">
      <c r="B86" s="19"/>
      <c r="C86" s="40"/>
      <c r="D86" s="1"/>
      <c r="E86" s="1"/>
      <c r="F86" s="1"/>
      <c r="G86" s="1"/>
      <c r="H86" s="1"/>
      <c r="I86" s="1"/>
      <c r="J86" s="1"/>
      <c r="K86" s="14"/>
      <c r="L86" s="14"/>
    </row>
    <row r="87" spans="2:12" s="8" customFormat="1" ht="14.1" customHeight="1" x14ac:dyDescent="0.2">
      <c r="C87" s="40"/>
      <c r="D87" s="1"/>
      <c r="E87" s="1"/>
      <c r="F87" s="1"/>
      <c r="G87" s="1"/>
      <c r="H87" s="1"/>
      <c r="I87" s="1"/>
      <c r="J87" s="1"/>
      <c r="K87" s="14"/>
      <c r="L87" s="14"/>
    </row>
    <row r="88" spans="2:12" s="8" customFormat="1" ht="14.1" customHeight="1" x14ac:dyDescent="0.2">
      <c r="B88" s="18"/>
      <c r="C88" s="40"/>
      <c r="D88" s="1"/>
      <c r="E88" s="1"/>
      <c r="F88" s="1"/>
      <c r="G88" s="1"/>
      <c r="H88" s="1"/>
      <c r="I88" s="1"/>
      <c r="J88" s="1"/>
      <c r="K88" s="14"/>
      <c r="L88" s="14"/>
    </row>
    <row r="89" spans="2:12" s="8" customFormat="1" ht="14.1" customHeight="1" x14ac:dyDescent="0.2">
      <c r="B89" s="18"/>
      <c r="C89" s="40"/>
      <c r="D89" s="1"/>
      <c r="E89" s="1"/>
      <c r="F89" s="1"/>
      <c r="G89" s="1"/>
      <c r="H89" s="1"/>
      <c r="I89" s="1"/>
      <c r="J89" s="1"/>
      <c r="K89" s="14"/>
      <c r="L89" s="14"/>
    </row>
    <row r="90" spans="2:12" s="8" customFormat="1" ht="14.1" customHeight="1" x14ac:dyDescent="0.2">
      <c r="C90" s="40"/>
      <c r="D90" s="1"/>
      <c r="E90" s="1"/>
      <c r="F90" s="1"/>
      <c r="G90" s="1"/>
      <c r="H90" s="1"/>
      <c r="I90" s="1"/>
      <c r="J90" s="1"/>
      <c r="K90" s="14"/>
      <c r="L90" s="14"/>
    </row>
    <row r="91" spans="2:12" s="8" customFormat="1" ht="14.1" customHeight="1" x14ac:dyDescent="0.2">
      <c r="C91" s="40"/>
      <c r="D91" s="1"/>
      <c r="E91" s="1"/>
      <c r="F91" s="1"/>
      <c r="G91" s="1"/>
      <c r="H91" s="1"/>
      <c r="I91" s="1"/>
      <c r="J91" s="1"/>
      <c r="K91" s="14"/>
      <c r="L91" s="14"/>
    </row>
    <row r="92" spans="2:12" s="8" customFormat="1" ht="14.1" customHeight="1" x14ac:dyDescent="0.2">
      <c r="B92" s="16"/>
      <c r="C92" s="40"/>
      <c r="D92" s="1"/>
      <c r="E92" s="1"/>
      <c r="F92" s="1"/>
      <c r="G92" s="1"/>
      <c r="H92" s="1"/>
      <c r="I92" s="1"/>
      <c r="J92" s="1"/>
      <c r="K92" s="14"/>
      <c r="L92" s="14"/>
    </row>
    <row r="93" spans="2:12" s="8" customFormat="1" ht="14.1" customHeight="1" x14ac:dyDescent="0.2">
      <c r="C93" s="40"/>
      <c r="D93" s="1"/>
      <c r="E93" s="1"/>
      <c r="F93" s="1"/>
      <c r="G93" s="1"/>
      <c r="H93" s="1"/>
      <c r="I93" s="1"/>
      <c r="J93" s="1"/>
      <c r="K93" s="14"/>
      <c r="L93" s="14"/>
    </row>
    <row r="94" spans="2:12" s="8" customFormat="1" ht="14.1" customHeight="1" x14ac:dyDescent="0.2">
      <c r="B94" s="19"/>
      <c r="C94" s="40"/>
      <c r="D94" s="1"/>
      <c r="E94" s="1"/>
      <c r="F94" s="1"/>
      <c r="G94" s="1"/>
      <c r="H94" s="1"/>
      <c r="I94" s="1"/>
      <c r="J94" s="1"/>
      <c r="K94" s="14"/>
      <c r="L94" s="14"/>
    </row>
    <row r="95" spans="2:12" s="8" customFormat="1" ht="14.1" customHeight="1" x14ac:dyDescent="0.2">
      <c r="C95" s="40"/>
      <c r="D95" s="1"/>
      <c r="E95" s="1"/>
      <c r="F95" s="1"/>
      <c r="G95" s="1"/>
      <c r="H95" s="1"/>
      <c r="I95" s="1"/>
      <c r="J95" s="1"/>
      <c r="K95" s="14"/>
      <c r="L95" s="14"/>
    </row>
    <row r="96" spans="2:12" s="8" customFormat="1" ht="14.1" customHeight="1" x14ac:dyDescent="0.2">
      <c r="C96" s="40"/>
      <c r="D96" s="1"/>
      <c r="E96" s="1"/>
      <c r="F96" s="1"/>
      <c r="G96" s="1"/>
      <c r="H96" s="1"/>
      <c r="I96" s="1"/>
      <c r="J96" s="1"/>
      <c r="K96" s="14"/>
      <c r="L96" s="14"/>
    </row>
    <row r="97" spans="2:12" s="8" customFormat="1" ht="14.1" customHeight="1" x14ac:dyDescent="0.2">
      <c r="B97" s="19"/>
      <c r="C97" s="40"/>
      <c r="D97" s="1"/>
      <c r="E97" s="1"/>
      <c r="F97" s="1"/>
      <c r="G97" s="1"/>
      <c r="H97" s="1"/>
      <c r="I97" s="1"/>
      <c r="J97" s="1"/>
      <c r="K97" s="14"/>
      <c r="L97" s="14"/>
    </row>
    <row r="98" spans="2:12" s="8" customFormat="1" ht="14.1" customHeight="1" x14ac:dyDescent="0.2">
      <c r="C98" s="40"/>
      <c r="D98" s="1"/>
      <c r="E98" s="1"/>
      <c r="F98" s="1"/>
      <c r="G98" s="1"/>
      <c r="H98" s="1"/>
      <c r="I98" s="1"/>
      <c r="J98" s="1"/>
      <c r="K98" s="14"/>
      <c r="L98" s="14"/>
    </row>
    <row r="99" spans="2:12" ht="12" x14ac:dyDescent="0.2">
      <c r="B99" s="8"/>
      <c r="C99" s="40"/>
    </row>
    <row r="100" spans="2:12" ht="12" x14ac:dyDescent="0.2">
      <c r="B100" s="16"/>
      <c r="C100" s="57"/>
    </row>
    <row r="101" spans="2:12" ht="12" x14ac:dyDescent="0.2">
      <c r="B101" s="19"/>
      <c r="C101" s="40"/>
    </row>
    <row r="102" spans="2:12" ht="12" x14ac:dyDescent="0.2">
      <c r="B102" s="16"/>
      <c r="C102" s="40"/>
    </row>
    <row r="103" spans="2:12" ht="12" x14ac:dyDescent="0.2">
      <c r="B103" s="8"/>
      <c r="C103" s="40"/>
    </row>
    <row r="104" spans="2:12" ht="12" x14ac:dyDescent="0.2">
      <c r="B104" s="8"/>
      <c r="C104" s="40"/>
    </row>
    <row r="105" spans="2:12" ht="12" x14ac:dyDescent="0.2">
      <c r="B105" s="18"/>
      <c r="C105" s="40"/>
    </row>
    <row r="106" spans="2:12" ht="12" x14ac:dyDescent="0.2">
      <c r="B106" s="8"/>
      <c r="C106" s="40"/>
    </row>
    <row r="107" spans="2:12" ht="12" x14ac:dyDescent="0.2">
      <c r="B107" s="18"/>
      <c r="C107" s="40"/>
    </row>
    <row r="108" spans="2:12" ht="12" x14ac:dyDescent="0.2">
      <c r="B108" s="8"/>
      <c r="C108" s="40"/>
    </row>
    <row r="109" spans="2:12" ht="12" x14ac:dyDescent="0.2">
      <c r="B109" s="16"/>
      <c r="C109" s="40"/>
    </row>
    <row r="110" spans="2:12" ht="12" x14ac:dyDescent="0.2">
      <c r="B110" s="8"/>
      <c r="C110" s="40"/>
    </row>
  </sheetData>
  <mergeCells count="1">
    <mergeCell ref="C4:I4"/>
  </mergeCells>
  <phoneticPr fontId="0" type="noConversion"/>
  <pageMargins left="0.78740157480314965" right="0.39370078740157483" top="0.59055118110236227" bottom="0.51181102362204722" header="0.51181102362204722" footer="0.51181102362204722"/>
  <pageSetup paperSize="9" scale="99" firstPageNumber="9" orientation="landscape" useFirstPageNumber="1"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Blad7"/>
  <dimension ref="A1:X56"/>
  <sheetViews>
    <sheetView zoomScaleNormal="100" workbookViewId="0"/>
  </sheetViews>
  <sheetFormatPr defaultRowHeight="12.75" x14ac:dyDescent="0.2"/>
  <cols>
    <col min="1" max="1" width="32.28515625" customWidth="1"/>
    <col min="2" max="2" width="12.28515625" customWidth="1"/>
    <col min="3" max="6" width="14.5703125" customWidth="1"/>
    <col min="7" max="7" width="12.28515625" bestFit="1" customWidth="1"/>
    <col min="8" max="8" width="31.28515625" customWidth="1"/>
    <col min="9" max="9" width="13.140625" bestFit="1" customWidth="1"/>
    <col min="11" max="12" width="10.85546875" bestFit="1" customWidth="1"/>
    <col min="13" max="13" width="7.85546875" bestFit="1" customWidth="1"/>
  </cols>
  <sheetData>
    <row r="1" spans="1:24" ht="39" customHeight="1" x14ac:dyDescent="0.2">
      <c r="A1" s="172" t="s">
        <v>226</v>
      </c>
      <c r="B1" s="22"/>
      <c r="C1" s="22"/>
      <c r="D1" s="22"/>
      <c r="E1" s="22"/>
      <c r="F1" s="22"/>
    </row>
    <row r="2" spans="1:24" s="22" customFormat="1" ht="15" customHeight="1" x14ac:dyDescent="0.2">
      <c r="A2" s="204" t="s">
        <v>251</v>
      </c>
      <c r="B2" s="44"/>
      <c r="C2" s="44"/>
      <c r="D2" s="44"/>
      <c r="E2" s="44"/>
    </row>
    <row r="3" spans="1:24" s="22" customFormat="1" x14ac:dyDescent="0.2">
      <c r="A3" s="204"/>
      <c r="B3" s="44"/>
      <c r="C3" s="44"/>
      <c r="D3" s="44"/>
      <c r="E3" s="44"/>
    </row>
    <row r="4" spans="1:24" s="22" customFormat="1" x14ac:dyDescent="0.2">
      <c r="A4" s="204"/>
      <c r="B4" s="44"/>
      <c r="C4" s="44"/>
      <c r="D4" s="44"/>
      <c r="E4" s="44"/>
      <c r="G4" s="105"/>
      <c r="H4" s="268"/>
    </row>
    <row r="5" spans="1:24" s="22" customFormat="1" x14ac:dyDescent="0.2">
      <c r="A5" s="179"/>
      <c r="B5" s="44"/>
      <c r="C5" s="44"/>
      <c r="D5" s="44"/>
      <c r="E5" s="44"/>
      <c r="G5" s="105"/>
      <c r="H5" s="268"/>
    </row>
    <row r="6" spans="1:24" x14ac:dyDescent="0.2">
      <c r="A6" s="44"/>
      <c r="B6" s="44"/>
      <c r="C6" s="44"/>
      <c r="D6" s="44"/>
      <c r="E6" s="44"/>
      <c r="F6" s="22"/>
      <c r="G6" s="25"/>
    </row>
    <row r="7" spans="1:24" x14ac:dyDescent="0.2">
      <c r="A7" s="87"/>
      <c r="B7" s="88" t="s">
        <v>117</v>
      </c>
      <c r="C7" s="89"/>
      <c r="D7" s="87"/>
      <c r="E7" s="87"/>
      <c r="F7" s="87"/>
      <c r="G7" s="25"/>
    </row>
    <row r="8" spans="1:24" x14ac:dyDescent="0.2">
      <c r="A8" s="84"/>
      <c r="B8" s="90" t="s">
        <v>118</v>
      </c>
      <c r="C8" s="91" t="s">
        <v>241</v>
      </c>
      <c r="D8" s="86"/>
      <c r="E8" s="86"/>
      <c r="F8" s="86"/>
      <c r="G8" s="25"/>
      <c r="V8" s="22"/>
    </row>
    <row r="9" spans="1:24" x14ac:dyDescent="0.2">
      <c r="A9" s="84"/>
      <c r="B9" s="84" t="s">
        <v>240</v>
      </c>
      <c r="C9" s="85" t="s">
        <v>119</v>
      </c>
      <c r="D9" s="65"/>
      <c r="E9" s="65" t="s">
        <v>120</v>
      </c>
      <c r="F9" s="65" t="s">
        <v>121</v>
      </c>
      <c r="G9" s="25"/>
    </row>
    <row r="10" spans="1:24" x14ac:dyDescent="0.2">
      <c r="A10" s="67"/>
      <c r="B10" s="92"/>
      <c r="C10" s="82" t="s">
        <v>122</v>
      </c>
      <c r="D10" s="68" t="s">
        <v>123</v>
      </c>
      <c r="E10" s="68" t="s">
        <v>124</v>
      </c>
      <c r="F10" s="68" t="s">
        <v>125</v>
      </c>
    </row>
    <row r="11" spans="1:24" x14ac:dyDescent="0.2">
      <c r="A11" s="38" t="s">
        <v>126</v>
      </c>
      <c r="B11" s="206">
        <v>303113</v>
      </c>
      <c r="C11" s="206">
        <v>184227</v>
      </c>
      <c r="D11" s="206">
        <v>46886</v>
      </c>
      <c r="E11" s="206">
        <v>147471</v>
      </c>
      <c r="F11" s="206">
        <v>-75471</v>
      </c>
      <c r="G11" s="25"/>
      <c r="O11" s="239"/>
      <c r="P11" s="239"/>
      <c r="Q11" s="239"/>
      <c r="R11" s="239"/>
      <c r="S11" s="239"/>
      <c r="V11" s="25"/>
      <c r="W11" s="25"/>
      <c r="X11" s="243"/>
    </row>
    <row r="12" spans="1:24" x14ac:dyDescent="0.2">
      <c r="A12" s="40" t="s">
        <v>252</v>
      </c>
      <c r="B12" s="205">
        <v>84101</v>
      </c>
      <c r="C12" s="205">
        <v>49249</v>
      </c>
      <c r="D12" s="205">
        <v>17247</v>
      </c>
      <c r="E12" s="205">
        <v>17605</v>
      </c>
      <c r="F12" s="205">
        <v>0</v>
      </c>
      <c r="G12" s="25"/>
      <c r="N12" s="25"/>
      <c r="O12" s="239"/>
      <c r="P12" s="239"/>
      <c r="Q12" s="239"/>
      <c r="R12" s="239"/>
      <c r="S12" s="239"/>
      <c r="V12" s="25"/>
      <c r="W12" s="25"/>
      <c r="X12" s="243"/>
    </row>
    <row r="13" spans="1:24" x14ac:dyDescent="0.2">
      <c r="A13" s="40" t="s">
        <v>127</v>
      </c>
      <c r="B13" s="205">
        <v>219012</v>
      </c>
      <c r="C13" s="205">
        <v>134978</v>
      </c>
      <c r="D13" s="205">
        <v>29639</v>
      </c>
      <c r="E13" s="205">
        <v>129866</v>
      </c>
      <c r="F13" s="205">
        <v>-75471</v>
      </c>
      <c r="G13" s="25"/>
      <c r="O13" s="239"/>
      <c r="P13" s="239"/>
      <c r="Q13" s="239"/>
      <c r="R13" s="239"/>
      <c r="S13" s="239"/>
      <c r="V13" s="25"/>
      <c r="W13" s="25"/>
      <c r="X13" s="243"/>
    </row>
    <row r="14" spans="1:24" x14ac:dyDescent="0.2">
      <c r="A14" s="40"/>
      <c r="B14" s="205"/>
      <c r="C14" s="205"/>
      <c r="D14" s="205"/>
      <c r="E14" s="205"/>
      <c r="F14" s="205"/>
      <c r="G14" s="25"/>
    </row>
    <row r="15" spans="1:24" x14ac:dyDescent="0.2">
      <c r="A15" s="38" t="s">
        <v>128</v>
      </c>
      <c r="B15" s="207">
        <v>492840</v>
      </c>
      <c r="C15" s="207">
        <v>271373</v>
      </c>
      <c r="D15" s="207">
        <v>172768</v>
      </c>
      <c r="E15" s="207">
        <v>127675</v>
      </c>
      <c r="F15" s="207">
        <v>-78976</v>
      </c>
      <c r="G15" s="25"/>
      <c r="O15" s="239"/>
      <c r="P15" s="239"/>
      <c r="Q15" s="239"/>
      <c r="R15" s="239"/>
      <c r="S15" s="239"/>
      <c r="V15" s="25"/>
      <c r="W15" s="25"/>
      <c r="X15" s="243"/>
    </row>
    <row r="16" spans="1:24" x14ac:dyDescent="0.2">
      <c r="A16" s="40" t="s">
        <v>252</v>
      </c>
      <c r="B16" s="205">
        <v>124221</v>
      </c>
      <c r="C16" s="205">
        <v>98487</v>
      </c>
      <c r="D16" s="205">
        <v>16694</v>
      </c>
      <c r="E16" s="205">
        <v>16169</v>
      </c>
      <c r="F16" s="205">
        <v>-7129</v>
      </c>
      <c r="G16" s="25"/>
      <c r="O16" s="239"/>
      <c r="P16" s="239"/>
      <c r="Q16" s="239"/>
      <c r="R16" s="239"/>
      <c r="S16" s="239"/>
      <c r="V16" s="25"/>
      <c r="W16" s="25"/>
      <c r="X16" s="243"/>
    </row>
    <row r="17" spans="1:24" x14ac:dyDescent="0.2">
      <c r="A17" s="40" t="s">
        <v>127</v>
      </c>
      <c r="B17" s="205">
        <v>368619</v>
      </c>
      <c r="C17" s="205">
        <v>172886</v>
      </c>
      <c r="D17" s="205">
        <v>156073</v>
      </c>
      <c r="E17" s="205">
        <v>111506</v>
      </c>
      <c r="F17" s="205">
        <v>-71846</v>
      </c>
      <c r="G17" s="25"/>
      <c r="O17" s="239"/>
      <c r="P17" s="239"/>
      <c r="Q17" s="239"/>
      <c r="R17" s="239"/>
      <c r="S17" s="239"/>
      <c r="V17" s="25"/>
      <c r="W17" s="25"/>
      <c r="X17" s="243"/>
    </row>
    <row r="18" spans="1:24" x14ac:dyDescent="0.2">
      <c r="A18" s="40"/>
      <c r="B18" s="205"/>
      <c r="C18" s="205"/>
      <c r="D18" s="205"/>
      <c r="E18" s="205"/>
      <c r="F18" s="205"/>
      <c r="G18" s="25"/>
      <c r="O18" s="239"/>
      <c r="P18" s="239"/>
      <c r="Q18" s="239"/>
      <c r="R18" s="239"/>
      <c r="S18" s="239"/>
    </row>
    <row r="19" spans="1:24" x14ac:dyDescent="0.2">
      <c r="A19" s="38" t="s">
        <v>202</v>
      </c>
      <c r="B19" s="207">
        <v>616127</v>
      </c>
      <c r="C19" s="207">
        <v>448239</v>
      </c>
      <c r="D19" s="207">
        <v>68015</v>
      </c>
      <c r="E19" s="207">
        <v>242846</v>
      </c>
      <c r="F19" s="207">
        <v>-142973</v>
      </c>
      <c r="G19" s="25"/>
      <c r="N19" s="22"/>
      <c r="O19" s="239"/>
      <c r="P19" s="239"/>
      <c r="Q19" s="239"/>
      <c r="R19" s="239"/>
      <c r="S19" s="239"/>
      <c r="V19" s="25"/>
      <c r="W19" s="25"/>
      <c r="X19" s="243"/>
    </row>
    <row r="20" spans="1:24" x14ac:dyDescent="0.2">
      <c r="A20" s="40" t="s">
        <v>252</v>
      </c>
      <c r="B20" s="205">
        <v>181348</v>
      </c>
      <c r="C20" s="205">
        <v>131815</v>
      </c>
      <c r="D20" s="205">
        <v>23612</v>
      </c>
      <c r="E20" s="205">
        <v>25921</v>
      </c>
      <c r="F20" s="205">
        <v>0</v>
      </c>
      <c r="G20" s="25"/>
      <c r="O20" s="239"/>
      <c r="P20" s="239"/>
      <c r="Q20" s="239"/>
      <c r="R20" s="239"/>
      <c r="S20" s="239"/>
      <c r="V20" s="25"/>
      <c r="W20" s="25"/>
      <c r="X20" s="243"/>
    </row>
    <row r="21" spans="1:24" x14ac:dyDescent="0.2">
      <c r="A21" s="40" t="s">
        <v>127</v>
      </c>
      <c r="B21" s="205">
        <v>434779</v>
      </c>
      <c r="C21" s="205">
        <v>316424</v>
      </c>
      <c r="D21" s="205">
        <v>44403</v>
      </c>
      <c r="E21" s="205">
        <v>216925</v>
      </c>
      <c r="F21" s="205">
        <v>-142973</v>
      </c>
      <c r="G21" s="25"/>
      <c r="O21" s="239"/>
      <c r="P21" s="239"/>
      <c r="Q21" s="239"/>
      <c r="R21" s="239"/>
      <c r="S21" s="239"/>
      <c r="V21" s="25"/>
      <c r="W21" s="25"/>
      <c r="X21" s="243"/>
    </row>
    <row r="22" spans="1:24" x14ac:dyDescent="0.2">
      <c r="A22" s="40"/>
      <c r="B22" s="205"/>
      <c r="C22" s="205"/>
      <c r="D22" s="205"/>
      <c r="E22" s="205"/>
      <c r="F22" s="205"/>
      <c r="G22" s="25"/>
      <c r="O22" s="239"/>
      <c r="P22" s="239"/>
      <c r="Q22" s="239"/>
      <c r="R22" s="239"/>
      <c r="S22" s="239"/>
    </row>
    <row r="23" spans="1:24" x14ac:dyDescent="0.2">
      <c r="A23" s="38" t="s">
        <v>203</v>
      </c>
      <c r="B23" s="207">
        <v>372862</v>
      </c>
      <c r="C23" s="207">
        <v>240891</v>
      </c>
      <c r="D23" s="207">
        <v>76234</v>
      </c>
      <c r="E23" s="207">
        <v>84110</v>
      </c>
      <c r="F23" s="207">
        <v>-28373</v>
      </c>
      <c r="G23" s="25"/>
      <c r="N23" s="22"/>
      <c r="O23" s="239"/>
      <c r="P23" s="239"/>
      <c r="Q23" s="239"/>
      <c r="R23" s="239"/>
      <c r="S23" s="239"/>
      <c r="V23" s="25"/>
      <c r="W23" s="25"/>
      <c r="X23" s="243"/>
    </row>
    <row r="24" spans="1:24" x14ac:dyDescent="0.2">
      <c r="A24" s="40" t="s">
        <v>252</v>
      </c>
      <c r="B24" s="205">
        <v>159620</v>
      </c>
      <c r="C24" s="205">
        <v>105680</v>
      </c>
      <c r="D24" s="205">
        <v>33032</v>
      </c>
      <c r="E24" s="205">
        <v>36972</v>
      </c>
      <c r="F24" s="205">
        <v>-16064</v>
      </c>
      <c r="G24" s="25"/>
      <c r="O24" s="239"/>
      <c r="P24" s="239"/>
      <c r="Q24" s="239"/>
      <c r="R24" s="239"/>
      <c r="S24" s="239"/>
      <c r="V24" s="25"/>
      <c r="W24" s="25"/>
      <c r="X24" s="243"/>
    </row>
    <row r="25" spans="1:24" x14ac:dyDescent="0.2">
      <c r="A25" s="40" t="s">
        <v>127</v>
      </c>
      <c r="B25" s="205">
        <v>213242</v>
      </c>
      <c r="C25" s="205">
        <v>135211</v>
      </c>
      <c r="D25" s="205">
        <v>43202</v>
      </c>
      <c r="E25" s="205">
        <v>47138</v>
      </c>
      <c r="F25" s="205">
        <v>-12309</v>
      </c>
      <c r="G25" s="25"/>
      <c r="O25" s="239"/>
      <c r="P25" s="239"/>
      <c r="Q25" s="239"/>
      <c r="R25" s="239"/>
      <c r="S25" s="239"/>
      <c r="V25" s="25"/>
      <c r="W25" s="25"/>
      <c r="X25" s="243"/>
    </row>
    <row r="26" spans="1:24" x14ac:dyDescent="0.2">
      <c r="A26" s="40"/>
      <c r="B26" s="205"/>
      <c r="C26" s="205"/>
      <c r="D26" s="205"/>
      <c r="E26" s="205"/>
      <c r="F26" s="205"/>
      <c r="G26" s="25"/>
      <c r="O26" s="239"/>
      <c r="P26" s="239"/>
      <c r="Q26" s="239"/>
      <c r="R26" s="239"/>
      <c r="S26" s="239"/>
    </row>
    <row r="27" spans="1:24" x14ac:dyDescent="0.2">
      <c r="A27" s="38" t="s">
        <v>129</v>
      </c>
      <c r="B27" s="207">
        <v>245668</v>
      </c>
      <c r="C27" s="207">
        <v>134080</v>
      </c>
      <c r="D27" s="207">
        <v>53333</v>
      </c>
      <c r="E27" s="207">
        <v>63859</v>
      </c>
      <c r="F27" s="207">
        <v>-5604</v>
      </c>
      <c r="G27" s="25"/>
      <c r="O27" s="239"/>
      <c r="P27" s="239"/>
      <c r="Q27" s="239"/>
      <c r="R27" s="239"/>
      <c r="S27" s="239"/>
      <c r="V27" s="25"/>
      <c r="W27" s="25"/>
      <c r="X27" s="243"/>
    </row>
    <row r="28" spans="1:24" x14ac:dyDescent="0.2">
      <c r="A28" s="40" t="s">
        <v>252</v>
      </c>
      <c r="B28" s="205">
        <v>98267</v>
      </c>
      <c r="C28" s="205">
        <v>64197</v>
      </c>
      <c r="D28" s="205">
        <v>21560</v>
      </c>
      <c r="E28" s="205">
        <v>13049</v>
      </c>
      <c r="F28" s="205">
        <v>-539</v>
      </c>
      <c r="G28" s="25"/>
      <c r="O28" s="239"/>
      <c r="P28" s="239"/>
      <c r="Q28" s="239"/>
      <c r="R28" s="239"/>
      <c r="S28" s="239"/>
      <c r="V28" s="25"/>
      <c r="W28" s="25"/>
      <c r="X28" s="243"/>
    </row>
    <row r="29" spans="1:24" x14ac:dyDescent="0.2">
      <c r="A29" s="40" t="s">
        <v>127</v>
      </c>
      <c r="B29" s="205">
        <v>147401</v>
      </c>
      <c r="C29" s="205">
        <v>69883</v>
      </c>
      <c r="D29" s="205">
        <v>31773</v>
      </c>
      <c r="E29" s="205">
        <v>50810</v>
      </c>
      <c r="F29" s="205">
        <v>-5065</v>
      </c>
      <c r="G29" s="25"/>
      <c r="O29" s="239"/>
      <c r="P29" s="239"/>
      <c r="Q29" s="239"/>
      <c r="R29" s="239"/>
      <c r="S29" s="239"/>
      <c r="V29" s="25"/>
      <c r="W29" s="25"/>
      <c r="X29" s="243"/>
    </row>
    <row r="30" spans="1:24" x14ac:dyDescent="0.2">
      <c r="A30" s="40"/>
      <c r="B30" s="205"/>
      <c r="C30" s="205"/>
      <c r="D30" s="205"/>
      <c r="E30" s="205"/>
      <c r="F30" s="205"/>
      <c r="G30" s="25"/>
      <c r="O30" s="239"/>
      <c r="P30" s="239"/>
      <c r="Q30" s="239"/>
      <c r="R30" s="239"/>
      <c r="S30" s="239"/>
    </row>
    <row r="31" spans="1:24" x14ac:dyDescent="0.2">
      <c r="A31" s="38" t="s">
        <v>130</v>
      </c>
      <c r="B31" s="207">
        <v>678762</v>
      </c>
      <c r="C31" s="207">
        <v>394522.77869483398</v>
      </c>
      <c r="D31" s="207">
        <v>85326.461465188695</v>
      </c>
      <c r="E31" s="207">
        <v>198912.75983997699</v>
      </c>
      <c r="F31" s="207">
        <v>3.2014213502407074E-10</v>
      </c>
      <c r="G31" s="25"/>
      <c r="O31" s="239"/>
      <c r="P31" s="239"/>
      <c r="Q31" s="239"/>
      <c r="R31" s="239"/>
      <c r="S31" s="239"/>
      <c r="V31" s="25"/>
      <c r="W31" s="25"/>
      <c r="X31" s="243"/>
    </row>
    <row r="32" spans="1:24" x14ac:dyDescent="0.2">
      <c r="A32" s="40" t="s">
        <v>252</v>
      </c>
      <c r="B32" s="205">
        <v>145448</v>
      </c>
      <c r="C32" s="205">
        <v>84540.014195854004</v>
      </c>
      <c r="D32" s="205">
        <v>18284.1160335858</v>
      </c>
      <c r="E32" s="205">
        <v>42623.869770560203</v>
      </c>
      <c r="F32" s="205">
        <v>-7.2759576141834259E-12</v>
      </c>
      <c r="G32" s="25"/>
      <c r="O32" s="239"/>
      <c r="P32" s="239"/>
      <c r="Q32" s="239"/>
      <c r="R32" s="239"/>
      <c r="S32" s="239"/>
      <c r="V32" s="25"/>
      <c r="W32" s="25"/>
      <c r="X32" s="243"/>
    </row>
    <row r="33" spans="1:24" x14ac:dyDescent="0.2">
      <c r="A33" s="40" t="s">
        <v>127</v>
      </c>
      <c r="B33" s="205">
        <v>533314</v>
      </c>
      <c r="C33" s="205">
        <v>309982.76449898002</v>
      </c>
      <c r="D33" s="205">
        <v>67042.345431602895</v>
      </c>
      <c r="E33" s="205">
        <v>156288.89006941699</v>
      </c>
      <c r="F33" s="205">
        <v>8.7311491370201111E-11</v>
      </c>
      <c r="G33" s="25"/>
      <c r="O33" s="239"/>
      <c r="P33" s="239"/>
      <c r="Q33" s="239"/>
      <c r="R33" s="239"/>
      <c r="S33" s="239"/>
      <c r="V33" s="25"/>
      <c r="W33" s="25"/>
      <c r="X33" s="243"/>
    </row>
    <row r="34" spans="1:24" x14ac:dyDescent="0.2">
      <c r="A34" s="40"/>
      <c r="B34" s="205"/>
      <c r="C34" s="205"/>
      <c r="D34" s="205"/>
      <c r="E34" s="205"/>
      <c r="F34" s="205"/>
      <c r="G34" s="25"/>
      <c r="O34" s="239"/>
      <c r="P34" s="239"/>
      <c r="Q34" s="239"/>
      <c r="R34" s="239"/>
      <c r="S34" s="239"/>
    </row>
    <row r="35" spans="1:24" x14ac:dyDescent="0.2">
      <c r="A35" s="38" t="s">
        <v>35</v>
      </c>
      <c r="B35" s="207">
        <v>87726</v>
      </c>
      <c r="C35" s="207">
        <v>82385</v>
      </c>
      <c r="D35" s="207">
        <v>3776</v>
      </c>
      <c r="E35" s="207">
        <v>11800</v>
      </c>
      <c r="F35" s="207">
        <v>-10235</v>
      </c>
      <c r="G35" s="25"/>
      <c r="O35" s="239"/>
      <c r="P35" s="239"/>
      <c r="Q35" s="239"/>
      <c r="R35" s="239"/>
      <c r="S35" s="239"/>
      <c r="V35" s="25"/>
      <c r="W35" s="25"/>
      <c r="X35" s="243"/>
    </row>
    <row r="36" spans="1:24" x14ac:dyDescent="0.2">
      <c r="A36" s="40" t="s">
        <v>252</v>
      </c>
      <c r="B36" s="205">
        <v>27298</v>
      </c>
      <c r="C36" s="205">
        <v>26058</v>
      </c>
      <c r="D36" s="205">
        <v>1240</v>
      </c>
      <c r="E36" s="205"/>
      <c r="F36" s="205">
        <v>0</v>
      </c>
      <c r="G36" s="25"/>
      <c r="O36" s="239"/>
      <c r="P36" s="239"/>
      <c r="Q36" s="239"/>
      <c r="R36" s="239"/>
      <c r="S36" s="239"/>
      <c r="V36" s="25"/>
      <c r="W36" s="25"/>
      <c r="X36" s="243"/>
    </row>
    <row r="37" spans="1:24" x14ac:dyDescent="0.2">
      <c r="A37" s="40" t="s">
        <v>127</v>
      </c>
      <c r="B37" s="205">
        <v>60428</v>
      </c>
      <c r="C37" s="205">
        <v>56327</v>
      </c>
      <c r="D37" s="205">
        <v>2536</v>
      </c>
      <c r="E37" s="205">
        <v>11800</v>
      </c>
      <c r="F37" s="205">
        <v>-10235</v>
      </c>
      <c r="G37" s="25"/>
      <c r="O37" s="239"/>
      <c r="P37" s="239"/>
      <c r="Q37" s="239"/>
      <c r="R37" s="239"/>
      <c r="S37" s="239"/>
      <c r="V37" s="25"/>
      <c r="W37" s="25"/>
      <c r="X37" s="243"/>
    </row>
    <row r="38" spans="1:24" x14ac:dyDescent="0.2">
      <c r="A38" s="42"/>
      <c r="B38" s="205"/>
      <c r="C38" s="205"/>
      <c r="D38" s="205"/>
      <c r="E38" s="205"/>
      <c r="F38" s="205"/>
      <c r="O38" s="239"/>
      <c r="P38" s="239"/>
      <c r="Q38" s="239"/>
      <c r="R38" s="239"/>
      <c r="S38" s="239"/>
    </row>
    <row r="39" spans="1:24" x14ac:dyDescent="0.2">
      <c r="A39" s="38" t="s">
        <v>24</v>
      </c>
      <c r="B39" s="207">
        <v>2797098</v>
      </c>
      <c r="C39" s="207">
        <v>1755717.7786948341</v>
      </c>
      <c r="D39" s="207">
        <v>506338.46146518871</v>
      </c>
      <c r="E39" s="207">
        <v>876673.75983997702</v>
      </c>
      <c r="F39" s="207">
        <v>-341631.99999999965</v>
      </c>
      <c r="O39" s="239"/>
      <c r="P39" s="239"/>
      <c r="Q39" s="239"/>
      <c r="R39" s="239"/>
      <c r="S39" s="239"/>
      <c r="V39" s="25"/>
      <c r="W39" s="25"/>
      <c r="X39" s="243"/>
    </row>
    <row r="40" spans="1:24" x14ac:dyDescent="0.2">
      <c r="A40" s="40" t="s">
        <v>252</v>
      </c>
      <c r="B40" s="205">
        <v>820303</v>
      </c>
      <c r="C40" s="205">
        <v>560026.01419585396</v>
      </c>
      <c r="D40" s="205">
        <v>131669.1160335858</v>
      </c>
      <c r="E40" s="205">
        <v>152339.86977056021</v>
      </c>
      <c r="F40" s="205">
        <v>-23732.000000000007</v>
      </c>
      <c r="O40" s="239"/>
      <c r="P40" s="239"/>
      <c r="Q40" s="239"/>
      <c r="R40" s="239"/>
      <c r="S40" s="239"/>
      <c r="V40" s="25"/>
      <c r="W40" s="25"/>
      <c r="X40" s="243"/>
    </row>
    <row r="41" spans="1:24" x14ac:dyDescent="0.2">
      <c r="A41" s="40" t="s">
        <v>127</v>
      </c>
      <c r="B41" s="205">
        <v>1976795</v>
      </c>
      <c r="C41" s="205">
        <v>1195691.76449898</v>
      </c>
      <c r="D41" s="205">
        <v>374668.34543160291</v>
      </c>
      <c r="E41" s="205">
        <v>724333.89006941696</v>
      </c>
      <c r="F41" s="205">
        <v>-317898.99999999988</v>
      </c>
      <c r="O41" s="239"/>
      <c r="P41" s="239"/>
      <c r="Q41" s="239"/>
      <c r="R41" s="239"/>
      <c r="S41" s="239"/>
      <c r="V41" s="25"/>
      <c r="W41" s="25"/>
      <c r="X41" s="243"/>
    </row>
    <row r="42" spans="1:24" x14ac:dyDescent="0.2">
      <c r="A42" s="22"/>
      <c r="B42" s="39"/>
      <c r="C42" s="41"/>
      <c r="D42" s="41"/>
      <c r="E42" s="41"/>
      <c r="F42" s="41"/>
    </row>
    <row r="43" spans="1:24" x14ac:dyDescent="0.2">
      <c r="A43" s="22"/>
      <c r="B43" s="178"/>
      <c r="C43" s="178"/>
      <c r="D43" s="114"/>
      <c r="E43" s="22"/>
      <c r="F43" s="22"/>
    </row>
    <row r="44" spans="1:24" s="22" customFormat="1" x14ac:dyDescent="0.2">
      <c r="A44" s="229" t="s">
        <v>229</v>
      </c>
      <c r="B44" s="114"/>
      <c r="C44" s="114"/>
      <c r="D44" s="114"/>
    </row>
    <row r="45" spans="1:24" s="22" customFormat="1" x14ac:dyDescent="0.2">
      <c r="A45" s="229" t="s">
        <v>230</v>
      </c>
    </row>
    <row r="54" spans="11:11" x14ac:dyDescent="0.2">
      <c r="K54" s="253"/>
    </row>
    <row r="56" spans="11:11" x14ac:dyDescent="0.2">
      <c r="K56" s="253"/>
    </row>
  </sheetData>
  <pageMargins left="0.51181102362204722" right="0.19685039370078741" top="0.74803149606299213" bottom="0.74803149606299213" header="0.31496062992125984" footer="0.31496062992125984"/>
  <pageSetup paperSize="9" scale="9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10</vt:i4>
      </vt:variant>
      <vt:variant>
        <vt:lpstr>Namngivna områden</vt:lpstr>
      </vt:variant>
      <vt:variant>
        <vt:i4>2</vt:i4>
      </vt:variant>
    </vt:vector>
  </HeadingPairs>
  <TitlesOfParts>
    <vt:vector size="12" baseType="lpstr">
      <vt:lpstr>Innehåll</vt:lpstr>
      <vt:lpstr>Tab 1 </vt:lpstr>
      <vt:lpstr>Tab 2</vt:lpstr>
      <vt:lpstr>Tab 3</vt:lpstr>
      <vt:lpstr>Tab 4</vt:lpstr>
      <vt:lpstr>Tab 5</vt:lpstr>
      <vt:lpstr>Tab 6 </vt:lpstr>
      <vt:lpstr>Tab 7</vt:lpstr>
      <vt:lpstr>Tab 8</vt:lpstr>
      <vt:lpstr>Tab 9</vt:lpstr>
      <vt:lpstr>'Tab 6 '!Utskriftsrubriker</vt:lpstr>
      <vt:lpstr>'Tab 7'!Utskriftsrubriker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Tabell 1</dc:title>
  <dc:subject>Sökandetryck</dc:subject>
  <dc:creator>Gerd</dc:creator>
  <cp:lastModifiedBy>Anna Törneke</cp:lastModifiedBy>
  <cp:lastPrinted>2019-05-13T09:28:23Z</cp:lastPrinted>
  <dcterms:created xsi:type="dcterms:W3CDTF">1997-03-21T12:34:22Z</dcterms:created>
  <dcterms:modified xsi:type="dcterms:W3CDTF">2024-06-18T10:31:34Z</dcterms:modified>
</cp:coreProperties>
</file>